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PT 1" sheetId="1" r:id="rId1"/>
    <sheet name="ajustes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<sst xmlns="http://schemas.openxmlformats.org/spreadsheetml/2006/main" count="60" uniqueCount="52">
  <si>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CONTAS SINTÉTICAS</t>
  </si>
  <si>
    <t>Xo</t>
  </si>
  <si>
    <t>Ações em Coligadas</t>
  </si>
  <si>
    <t>Aplicações Financeiras</t>
  </si>
  <si>
    <t>Capital Social / 25.000 ações</t>
  </si>
  <si>
    <t xml:space="preserve">Custo das Mercadorias Vendidas </t>
  </si>
  <si>
    <t>Custo Diferido</t>
  </si>
  <si>
    <t>Despesas de Impostos</t>
  </si>
  <si>
    <t>3.852 </t>
  </si>
  <si>
    <t>Despesas Financeiras / liquida</t>
  </si>
  <si>
    <t>Despesas financeiras antecipados</t>
  </si>
  <si>
    <t>Despesas Gerais</t>
  </si>
  <si>
    <t>Devolução de venda</t>
  </si>
  <si>
    <t xml:space="preserve">Dividendos a Pagar   50% </t>
  </si>
  <si>
    <t>Duplicatas a Pagar</t>
  </si>
  <si>
    <t>Duplicatas a Receber</t>
  </si>
  <si>
    <t>Duplicatas Descontadas</t>
  </si>
  <si>
    <t>Empréstimos &gt; 1 ano</t>
  </si>
  <si>
    <t>Faturamento a Entregar</t>
  </si>
  <si>
    <t>Impostos a Recolher</t>
  </si>
  <si>
    <t>Marcas e Patentes</t>
  </si>
  <si>
    <t>Mercadorias em Estoque</t>
  </si>
  <si>
    <t>Móveis e Utensílios</t>
  </si>
  <si>
    <t>Outras Obrigações</t>
  </si>
  <si>
    <t>Provisão Devedores Duvidosos</t>
  </si>
  <si>
    <t>Provisão Férias</t>
  </si>
  <si>
    <t>Provisão Imposto de Renda   20%</t>
  </si>
  <si>
    <t>Receitas de Vendas</t>
  </si>
  <si>
    <t>Receitas Diferidas</t>
  </si>
  <si>
    <t>Reservas de Lucros</t>
  </si>
  <si>
    <t>Veículos</t>
  </si>
  <si>
    <t>ativo</t>
  </si>
  <si>
    <t>passivo</t>
  </si>
  <si>
    <t xml:space="preserve">despesas </t>
  </si>
  <si>
    <t>receitas</t>
  </si>
  <si>
    <t>exercicio xo</t>
  </si>
  <si>
    <t>exercicio  x1</t>
  </si>
  <si>
    <t>despesas</t>
  </si>
  <si>
    <t>Despesas de Amort / depr</t>
  </si>
  <si>
    <t>Depreciação e amortização acum</t>
  </si>
  <si>
    <t>Deposito Judicial Garantia &gt; 1 ano</t>
  </si>
  <si>
    <t>Despesas Salários encargos</t>
  </si>
  <si>
    <t>Caixa Geral e Bancos</t>
  </si>
  <si>
    <t>X1</t>
  </si>
  <si>
    <t>Resultado do exercicio</t>
  </si>
  <si>
    <t>imposto de renda</t>
  </si>
  <si>
    <t>dividendos</t>
  </si>
  <si>
    <t>reservas de lucros</t>
  </si>
  <si>
    <t>Balanço Patrimonial</t>
  </si>
  <si>
    <t>Receitas de vendas</t>
  </si>
  <si>
    <t>Custos Diferidos</t>
  </si>
  <si>
    <t>CMV / Mercadorias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</si>
</sst>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6" fillId="36" borderId="10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0" fontId="36" fillId="34" borderId="10" xfId="0" applyFont="1" applyFill="1" applyBorder="1" applyAlignment="1">
      <alignment horizontal="center" vertical="top" wrapText="1"/>
    </xf>
    <xf numFmtId="0" fontId="36" fillId="36" borderId="10" xfId="0" applyFont="1" applyFill="1" applyBorder="1" applyAlignment="1">
      <alignment vertical="top" wrapText="1"/>
    </xf>
    <xf numFmtId="3" fontId="36" fillId="36" borderId="10" xfId="0" applyNumberFormat="1" applyFont="1" applyFill="1" applyBorder="1" applyAlignment="1">
      <alignment horizontal="right" vertical="top" wrapText="1"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6" borderId="10" xfId="0" applyFont="1" applyFill="1" applyBorder="1" applyAlignment="1">
      <alignment horizontal="justify" vertical="top" wrapText="1"/>
    </xf>
    <xf numFmtId="0" fontId="36" fillId="36" borderId="10" xfId="0" applyFont="1" applyFill="1" applyBorder="1" applyAlignment="1">
      <alignment horizontal="right" vertical="top" wrapText="1"/>
    </xf>
    <xf numFmtId="0" fontId="36" fillId="35" borderId="10" xfId="0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3" fontId="36" fillId="34" borderId="10" xfId="0" applyNumberFormat="1" applyFont="1" applyFill="1" applyBorder="1" applyAlignment="1">
      <alignment/>
    </xf>
    <xf numFmtId="0" fontId="36" fillId="37" borderId="10" xfId="0" applyFont="1" applyFill="1" applyBorder="1" applyAlignment="1">
      <alignment horizontal="justify" vertical="top" wrapText="1"/>
    </xf>
    <xf numFmtId="0" fontId="0" fillId="37" borderId="10" xfId="0" applyFill="1" applyBorder="1" applyAlignment="1">
      <alignment/>
    </xf>
    <xf numFmtId="3" fontId="36" fillId="34" borderId="10" xfId="0" applyNumberFormat="1" applyFont="1" applyFill="1" applyBorder="1" applyAlignment="1">
      <alignment horizontal="right" vertical="top" wrapText="1"/>
    </xf>
    <xf numFmtId="0" fontId="36" fillId="34" borderId="10" xfId="0" applyFont="1" applyFill="1" applyBorder="1" applyAlignment="1">
      <alignment horizontal="right" vertical="top" wrapText="1"/>
    </xf>
    <xf numFmtId="3" fontId="36" fillId="33" borderId="10" xfId="0" applyNumberFormat="1" applyFont="1" applyFill="1" applyBorder="1" applyAlignment="1">
      <alignment horizontal="right" vertical="top" wrapText="1"/>
    </xf>
    <xf numFmtId="0" fontId="36" fillId="33" borderId="10" xfId="0" applyFont="1" applyFill="1" applyBorder="1" applyAlignment="1">
      <alignment horizontal="right" vertical="top" wrapText="1"/>
    </xf>
    <xf numFmtId="1" fontId="0" fillId="33" borderId="10" xfId="0" applyNumberForma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3" fontId="35" fillId="34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37" fillId="34" borderId="10" xfId="0" applyFont="1" applyFill="1" applyBorder="1" applyAlignment="1">
      <alignment/>
    </xf>
    <xf numFmtId="3" fontId="35" fillId="33" borderId="11" xfId="0" applyNumberFormat="1" applyFont="1" applyFill="1" applyBorder="1" applyAlignment="1">
      <alignment/>
    </xf>
    <xf numFmtId="0" fontId="36" fillId="38" borderId="10" xfId="0" applyFont="1" applyFill="1" applyBorder="1" applyAlignment="1">
      <alignment horizontal="justify" vertical="top" wrapText="1"/>
    </xf>
    <xf numFmtId="3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36" fillId="39" borderId="10" xfId="0" applyFont="1" applyFill="1" applyBorder="1" applyAlignment="1">
      <alignment horizontal="justify" vertical="top" wrapText="1"/>
    </xf>
    <xf numFmtId="0" fontId="0" fillId="39" borderId="10" xfId="0" applyFill="1" applyBorder="1" applyAlignment="1">
      <alignment/>
    </xf>
    <xf numFmtId="0" fontId="36" fillId="40" borderId="10" xfId="0" applyFont="1" applyFill="1" applyBorder="1" applyAlignment="1">
      <alignment horizontal="justify" vertical="top" wrapText="1"/>
    </xf>
    <xf numFmtId="0" fontId="0" fillId="40" borderId="10" xfId="0" applyFill="1" applyBorder="1" applyAlignment="1">
      <alignment/>
    </xf>
    <xf numFmtId="0" fontId="36" fillId="41" borderId="10" xfId="0" applyFont="1" applyFill="1" applyBorder="1" applyAlignment="1">
      <alignment horizontal="justify" vertical="top" wrapText="1"/>
    </xf>
    <xf numFmtId="0" fontId="0" fillId="41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495300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734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2"/>
  <sheetViews>
    <sheetView tabSelected="1" view="pageBreakPreview" zoomScale="60" workbookViewId="0" topLeftCell="A1">
      <selection activeCell="M25" sqref="M25"/>
    </sheetView>
  </sheetViews>
  <sheetFormatPr defaultColWidth="9.140625" defaultRowHeight="15"/>
  <cols>
    <col min="1" max="1" width="23.8515625" style="0" customWidth="1"/>
    <col min="2" max="3" width="7.421875" style="0" customWidth="1"/>
    <col min="4" max="5" width="8.00390625" style="0" customWidth="1"/>
    <col min="6" max="6" width="7.140625" style="0" customWidth="1"/>
    <col min="7" max="7" width="7.7109375" style="0" customWidth="1"/>
    <col min="8" max="8" width="9.00390625" style="0" customWidth="1"/>
    <col min="9" max="9" width="7.421875" style="0" customWidth="1"/>
    <col min="10" max="10" width="7.57421875" style="0" customWidth="1"/>
    <col min="11" max="11" width="10.28125" style="0" customWidth="1"/>
  </cols>
  <sheetData>
    <row r="4" spans="1:11" ht="10.5" customHeight="1">
      <c r="A4" s="3"/>
      <c r="B4" s="3"/>
      <c r="C4" s="3"/>
      <c r="D4" s="4" t="s">
        <v>35</v>
      </c>
      <c r="E4" s="4"/>
      <c r="F4" s="4"/>
      <c r="G4" s="4"/>
      <c r="H4" s="5" t="s">
        <v>36</v>
      </c>
      <c r="I4" s="5"/>
      <c r="J4" s="5"/>
      <c r="K4" s="5"/>
    </row>
    <row r="5" spans="1:11" ht="12.75" customHeight="1">
      <c r="A5" s="6" t="s">
        <v>0</v>
      </c>
      <c r="B5" s="6" t="s">
        <v>1</v>
      </c>
      <c r="C5" s="6" t="s">
        <v>43</v>
      </c>
      <c r="D5" s="7" t="s">
        <v>31</v>
      </c>
      <c r="E5" s="7" t="s">
        <v>32</v>
      </c>
      <c r="F5" s="7" t="s">
        <v>33</v>
      </c>
      <c r="G5" s="7" t="s">
        <v>34</v>
      </c>
      <c r="H5" s="8" t="s">
        <v>31</v>
      </c>
      <c r="I5" s="8" t="s">
        <v>32</v>
      </c>
      <c r="J5" s="8" t="s">
        <v>37</v>
      </c>
      <c r="K5" s="8" t="s">
        <v>34</v>
      </c>
    </row>
    <row r="6" spans="1:11" ht="15">
      <c r="A6" s="9" t="s">
        <v>2</v>
      </c>
      <c r="B6" s="10">
        <v>1150</v>
      </c>
      <c r="C6" s="10">
        <v>1115</v>
      </c>
      <c r="D6" s="22">
        <v>1150</v>
      </c>
      <c r="E6" s="11"/>
      <c r="F6" s="11"/>
      <c r="G6" s="11"/>
      <c r="H6" s="20">
        <v>1115</v>
      </c>
      <c r="I6" s="12"/>
      <c r="J6" s="12"/>
      <c r="K6" s="12"/>
    </row>
    <row r="7" spans="1:11" ht="15">
      <c r="A7" s="13" t="s">
        <v>3</v>
      </c>
      <c r="B7" s="14">
        <v>800</v>
      </c>
      <c r="C7" s="10">
        <v>3800</v>
      </c>
      <c r="D7" s="23">
        <v>800</v>
      </c>
      <c r="E7" s="11"/>
      <c r="F7" s="11"/>
      <c r="G7" s="11"/>
      <c r="H7" s="20">
        <v>3800</v>
      </c>
      <c r="I7" s="12"/>
      <c r="J7" s="12"/>
      <c r="K7" s="12"/>
    </row>
    <row r="8" spans="1:11" ht="16.5" customHeight="1">
      <c r="A8" s="13" t="s">
        <v>42</v>
      </c>
      <c r="B8" s="10">
        <v>2660</v>
      </c>
      <c r="C8" s="10">
        <v>6426</v>
      </c>
      <c r="D8" s="22">
        <v>2660</v>
      </c>
      <c r="E8" s="11"/>
      <c r="F8" s="11"/>
      <c r="G8" s="11"/>
      <c r="H8" s="20">
        <v>6426</v>
      </c>
      <c r="I8" s="12"/>
      <c r="J8" s="12"/>
      <c r="K8" s="12"/>
    </row>
    <row r="9" spans="1:11" ht="15">
      <c r="A9" s="13" t="s">
        <v>4</v>
      </c>
      <c r="B9" s="10">
        <v>23000</v>
      </c>
      <c r="C9" s="10">
        <v>25000</v>
      </c>
      <c r="D9" s="11"/>
      <c r="E9" s="22">
        <v>23000</v>
      </c>
      <c r="F9" s="11"/>
      <c r="G9" s="11"/>
      <c r="H9" s="12"/>
      <c r="I9" s="20">
        <v>25000</v>
      </c>
      <c r="J9" s="12"/>
      <c r="K9" s="12"/>
    </row>
    <row r="10" spans="1:11" ht="15">
      <c r="A10" s="13" t="s">
        <v>5</v>
      </c>
      <c r="B10" s="10">
        <v>5398</v>
      </c>
      <c r="C10" s="10">
        <v>10528</v>
      </c>
      <c r="D10" s="11"/>
      <c r="E10" s="11"/>
      <c r="F10" s="22">
        <v>5398</v>
      </c>
      <c r="G10" s="11"/>
      <c r="H10" s="12"/>
      <c r="I10" s="12"/>
      <c r="J10" s="20">
        <f>10528+900</f>
        <v>11428</v>
      </c>
      <c r="K10" s="12"/>
    </row>
    <row r="11" spans="1:11" ht="15">
      <c r="A11" s="13" t="s">
        <v>6</v>
      </c>
      <c r="B11" s="10">
        <v>-3428</v>
      </c>
      <c r="C11" s="14">
        <v>-750</v>
      </c>
      <c r="D11" s="11"/>
      <c r="E11" s="22">
        <v>-3428</v>
      </c>
      <c r="F11" s="11"/>
      <c r="G11" s="11"/>
      <c r="H11" s="12"/>
      <c r="I11" s="21">
        <f>-750+750</f>
        <v>0</v>
      </c>
      <c r="J11" s="12"/>
      <c r="K11" s="12"/>
    </row>
    <row r="12" spans="1:11" ht="17.25" customHeight="1">
      <c r="A12" s="13" t="s">
        <v>40</v>
      </c>
      <c r="B12" s="10">
        <v>1300</v>
      </c>
      <c r="C12" s="10">
        <v>1300</v>
      </c>
      <c r="D12" s="22">
        <v>1300</v>
      </c>
      <c r="E12" s="11"/>
      <c r="F12" s="11"/>
      <c r="G12" s="11"/>
      <c r="H12" s="20">
        <v>1300</v>
      </c>
      <c r="I12" s="12"/>
      <c r="J12" s="12"/>
      <c r="K12" s="12"/>
    </row>
    <row r="13" spans="1:11" ht="18.75" customHeight="1">
      <c r="A13" s="13" t="s">
        <v>39</v>
      </c>
      <c r="B13" s="10">
        <v>-1976</v>
      </c>
      <c r="C13" s="10">
        <v>-1976</v>
      </c>
      <c r="D13" s="22">
        <v>-1976</v>
      </c>
      <c r="E13" s="11"/>
      <c r="F13" s="11"/>
      <c r="G13" s="11"/>
      <c r="H13" s="20">
        <v>-1976</v>
      </c>
      <c r="I13" s="12"/>
      <c r="J13" s="12"/>
      <c r="K13" s="12"/>
    </row>
    <row r="14" spans="1:11" ht="17.25" customHeight="1">
      <c r="A14" s="13" t="s">
        <v>38</v>
      </c>
      <c r="B14" s="14">
        <v>747</v>
      </c>
      <c r="C14" s="14"/>
      <c r="D14" s="11"/>
      <c r="E14" s="11"/>
      <c r="F14" s="23">
        <v>747</v>
      </c>
      <c r="G14" s="11"/>
      <c r="H14" s="12"/>
      <c r="I14" s="12"/>
      <c r="J14" s="12"/>
      <c r="K14" s="12"/>
    </row>
    <row r="15" spans="1:11" ht="15">
      <c r="A15" s="13" t="s">
        <v>7</v>
      </c>
      <c r="B15" s="14" t="s">
        <v>8</v>
      </c>
      <c r="C15" s="10">
        <v>2014</v>
      </c>
      <c r="D15" s="11"/>
      <c r="E15" s="11"/>
      <c r="F15" s="22">
        <v>3852</v>
      </c>
      <c r="G15" s="11"/>
      <c r="H15" s="12"/>
      <c r="I15" s="12"/>
      <c r="J15" s="20">
        <f>2014+216</f>
        <v>2230</v>
      </c>
      <c r="K15" s="12"/>
    </row>
    <row r="16" spans="1:11" ht="15">
      <c r="A16" s="13" t="s">
        <v>9</v>
      </c>
      <c r="B16" s="14">
        <v>222</v>
      </c>
      <c r="C16" s="14">
        <v>485</v>
      </c>
      <c r="D16" s="11"/>
      <c r="E16" s="11"/>
      <c r="F16" s="23">
        <v>222</v>
      </c>
      <c r="G16" s="11"/>
      <c r="H16" s="12"/>
      <c r="I16" s="12"/>
      <c r="J16" s="21">
        <v>485</v>
      </c>
      <c r="K16" s="12"/>
    </row>
    <row r="17" spans="1:11" ht="15">
      <c r="A17" s="13" t="s">
        <v>10</v>
      </c>
      <c r="B17" s="10">
        <v>1180</v>
      </c>
      <c r="C17" s="14">
        <v>980</v>
      </c>
      <c r="D17" s="22">
        <v>1180</v>
      </c>
      <c r="E17" s="11"/>
      <c r="F17" s="11"/>
      <c r="G17" s="11"/>
      <c r="H17" s="21">
        <v>980</v>
      </c>
      <c r="I17" s="12"/>
      <c r="J17" s="12"/>
      <c r="K17" s="12"/>
    </row>
    <row r="18" spans="1:11" ht="15">
      <c r="A18" s="13" t="s">
        <v>11</v>
      </c>
      <c r="B18" s="14">
        <v>496</v>
      </c>
      <c r="C18" s="14">
        <v>29</v>
      </c>
      <c r="D18" s="11"/>
      <c r="E18" s="11"/>
      <c r="F18" s="23">
        <v>496</v>
      </c>
      <c r="G18" s="11"/>
      <c r="H18" s="12"/>
      <c r="I18" s="12"/>
      <c r="J18" s="21">
        <v>29</v>
      </c>
      <c r="K18" s="12"/>
    </row>
    <row r="19" spans="1:11" ht="18.75" customHeight="1">
      <c r="A19" s="13" t="s">
        <v>41</v>
      </c>
      <c r="B19" s="10">
        <v>1254</v>
      </c>
      <c r="C19" s="14">
        <v>435</v>
      </c>
      <c r="D19" s="11"/>
      <c r="E19" s="11"/>
      <c r="F19" s="22">
        <v>1254</v>
      </c>
      <c r="G19" s="11"/>
      <c r="H19" s="12"/>
      <c r="I19" s="12"/>
      <c r="J19" s="21">
        <v>435</v>
      </c>
      <c r="K19" s="12"/>
    </row>
    <row r="20" spans="1:11" ht="15">
      <c r="A20" s="13" t="s">
        <v>12</v>
      </c>
      <c r="B20" s="14"/>
      <c r="C20" s="14">
        <v>-150</v>
      </c>
      <c r="D20" s="11"/>
      <c r="E20" s="11"/>
      <c r="F20" s="11"/>
      <c r="G20" s="1"/>
      <c r="H20" s="12"/>
      <c r="I20" s="12"/>
      <c r="J20" s="12"/>
      <c r="K20" s="21">
        <v>-150</v>
      </c>
    </row>
    <row r="21" spans="1:11" ht="15">
      <c r="A21" s="13" t="s">
        <v>13</v>
      </c>
      <c r="B21" s="14"/>
      <c r="C21" s="10">
        <v>3772</v>
      </c>
      <c r="D21" s="11"/>
      <c r="E21" s="11"/>
      <c r="F21" s="11"/>
      <c r="G21" s="11"/>
      <c r="H21" s="12"/>
      <c r="I21" s="20">
        <v>3772</v>
      </c>
      <c r="J21" s="12"/>
      <c r="K21" s="12"/>
    </row>
    <row r="22" spans="1:11" ht="15">
      <c r="A22" s="13" t="s">
        <v>14</v>
      </c>
      <c r="B22" s="10">
        <v>3150</v>
      </c>
      <c r="C22" s="10">
        <v>3150</v>
      </c>
      <c r="D22" s="11"/>
      <c r="E22" s="22">
        <v>3150</v>
      </c>
      <c r="F22" s="11"/>
      <c r="G22" s="11"/>
      <c r="H22" s="12"/>
      <c r="I22" s="20">
        <v>3150</v>
      </c>
      <c r="J22" s="12"/>
      <c r="K22" s="12"/>
    </row>
    <row r="23" spans="1:11" ht="15">
      <c r="A23" s="13" t="s">
        <v>15</v>
      </c>
      <c r="B23" s="10">
        <v>9357</v>
      </c>
      <c r="C23" s="10">
        <v>8032</v>
      </c>
      <c r="D23" s="22">
        <v>9357</v>
      </c>
      <c r="E23" s="11"/>
      <c r="F23" s="11"/>
      <c r="G23" s="11"/>
      <c r="H23" s="20">
        <f>8032+200</f>
        <v>8232</v>
      </c>
      <c r="I23" s="2"/>
      <c r="J23" s="12"/>
      <c r="K23" s="12"/>
    </row>
    <row r="24" spans="1:11" ht="15">
      <c r="A24" s="13" t="s">
        <v>16</v>
      </c>
      <c r="B24" s="14"/>
      <c r="C24" s="14">
        <v>-970</v>
      </c>
      <c r="D24" s="11"/>
      <c r="E24" s="11"/>
      <c r="F24" s="11"/>
      <c r="G24" s="11"/>
      <c r="H24" s="21">
        <v>-970</v>
      </c>
      <c r="I24" s="12"/>
      <c r="J24" s="12"/>
      <c r="K24" s="12"/>
    </row>
    <row r="25" spans="1:11" ht="15">
      <c r="A25" s="13" t="s">
        <v>17</v>
      </c>
      <c r="B25" s="10">
        <v>5000</v>
      </c>
      <c r="C25" s="10">
        <v>1228</v>
      </c>
      <c r="D25" s="11"/>
      <c r="E25" s="22">
        <v>5000</v>
      </c>
      <c r="F25" s="11"/>
      <c r="G25" s="11"/>
      <c r="H25" s="12"/>
      <c r="I25" s="20">
        <v>1228</v>
      </c>
      <c r="J25" s="12"/>
      <c r="K25" s="12"/>
    </row>
    <row r="26" spans="1:11" ht="15">
      <c r="A26" s="13" t="s">
        <v>18</v>
      </c>
      <c r="B26" s="14"/>
      <c r="C26" s="14">
        <v>750</v>
      </c>
      <c r="D26" s="11"/>
      <c r="E26" s="11"/>
      <c r="F26" s="11"/>
      <c r="G26" s="11"/>
      <c r="H26" s="12"/>
      <c r="I26" s="21">
        <f>750-750</f>
        <v>0</v>
      </c>
      <c r="J26" s="12"/>
      <c r="K26" s="12"/>
    </row>
    <row r="27" spans="1:11" ht="15">
      <c r="A27" s="13" t="s">
        <v>19</v>
      </c>
      <c r="B27" s="14">
        <v>238</v>
      </c>
      <c r="C27" s="10">
        <v>2243</v>
      </c>
      <c r="D27" s="11"/>
      <c r="E27" s="23">
        <v>238</v>
      </c>
      <c r="F27" s="11"/>
      <c r="G27" s="11"/>
      <c r="H27" s="12"/>
      <c r="I27" s="20">
        <f>2243+216</f>
        <v>2459</v>
      </c>
      <c r="J27" s="12"/>
      <c r="K27" s="12"/>
    </row>
    <row r="28" spans="1:11" ht="15">
      <c r="A28" s="13" t="s">
        <v>20</v>
      </c>
      <c r="B28" s="14">
        <v>480</v>
      </c>
      <c r="C28" s="14">
        <v>768</v>
      </c>
      <c r="D28" s="23">
        <v>480</v>
      </c>
      <c r="E28" s="11"/>
      <c r="F28" s="11"/>
      <c r="G28" s="11"/>
      <c r="H28" s="21">
        <v>768</v>
      </c>
      <c r="I28" s="12"/>
      <c r="J28" s="12"/>
      <c r="K28" s="12"/>
    </row>
    <row r="29" spans="1:11" ht="15">
      <c r="A29" s="13" t="s">
        <v>21</v>
      </c>
      <c r="B29" s="10">
        <v>13849</v>
      </c>
      <c r="C29" s="10">
        <v>6725</v>
      </c>
      <c r="D29" s="22">
        <v>13849</v>
      </c>
      <c r="E29" s="11"/>
      <c r="F29" s="11"/>
      <c r="G29" s="11"/>
      <c r="H29" s="20">
        <f>6725-900</f>
        <v>5825</v>
      </c>
      <c r="I29" s="12"/>
      <c r="J29" s="12"/>
      <c r="K29" s="12"/>
    </row>
    <row r="30" spans="1:11" ht="15">
      <c r="A30" s="13" t="s">
        <v>22</v>
      </c>
      <c r="B30" s="10">
        <v>10600</v>
      </c>
      <c r="C30" s="10">
        <v>12600</v>
      </c>
      <c r="D30" s="22">
        <v>10600</v>
      </c>
      <c r="E30" s="11"/>
      <c r="F30" s="11"/>
      <c r="G30" s="11"/>
      <c r="H30" s="20">
        <v>12600</v>
      </c>
      <c r="I30" s="12"/>
      <c r="J30" s="12"/>
      <c r="K30" s="12"/>
    </row>
    <row r="31" spans="1:11" ht="15">
      <c r="A31" s="13" t="s">
        <v>23</v>
      </c>
      <c r="B31" s="10">
        <v>1406</v>
      </c>
      <c r="C31" s="10">
        <v>3177</v>
      </c>
      <c r="D31" s="11"/>
      <c r="E31" s="22">
        <v>1406</v>
      </c>
      <c r="F31" s="11"/>
      <c r="G31" s="11"/>
      <c r="H31" s="12"/>
      <c r="I31" s="20">
        <v>3177</v>
      </c>
      <c r="J31" s="12"/>
      <c r="K31" s="12"/>
    </row>
    <row r="32" spans="1:11" ht="15">
      <c r="A32" s="13" t="s">
        <v>24</v>
      </c>
      <c r="B32" s="14"/>
      <c r="C32" s="14">
        <v>-400</v>
      </c>
      <c r="D32" s="11"/>
      <c r="E32" s="11"/>
      <c r="F32" s="11"/>
      <c r="G32" s="11"/>
      <c r="H32" s="21">
        <v>-400</v>
      </c>
      <c r="I32" s="12"/>
      <c r="J32" s="12"/>
      <c r="K32" s="12"/>
    </row>
    <row r="33" spans="1:11" ht="15">
      <c r="A33" s="13" t="s">
        <v>25</v>
      </c>
      <c r="B33" s="14">
        <v>423</v>
      </c>
      <c r="C33" s="14">
        <v>428</v>
      </c>
      <c r="D33" s="11"/>
      <c r="E33" s="23">
        <v>423</v>
      </c>
      <c r="F33" s="11"/>
      <c r="G33" s="11"/>
      <c r="H33" s="12"/>
      <c r="I33" s="21">
        <v>428</v>
      </c>
      <c r="J33" s="12"/>
      <c r="K33" s="12"/>
    </row>
    <row r="34" spans="1:11" ht="15">
      <c r="A34" s="13" t="s">
        <v>26</v>
      </c>
      <c r="B34" s="14"/>
      <c r="C34" s="10">
        <v>1886</v>
      </c>
      <c r="D34" s="11"/>
      <c r="E34" s="11"/>
      <c r="F34" s="11"/>
      <c r="G34" s="11"/>
      <c r="H34" s="12"/>
      <c r="I34" s="20">
        <v>1886</v>
      </c>
      <c r="J34" s="12"/>
      <c r="K34" s="12"/>
    </row>
    <row r="35" spans="1:11" ht="15">
      <c r="A35" s="13" t="s">
        <v>27</v>
      </c>
      <c r="B35" s="10">
        <v>21400</v>
      </c>
      <c r="C35" s="10">
        <v>11340</v>
      </c>
      <c r="D35" s="11"/>
      <c r="E35" s="11"/>
      <c r="F35" s="11"/>
      <c r="G35" s="22">
        <v>21400</v>
      </c>
      <c r="H35" s="12"/>
      <c r="I35" s="12"/>
      <c r="J35" s="12"/>
      <c r="K35" s="20">
        <f>11340+1200</f>
        <v>12540</v>
      </c>
    </row>
    <row r="36" spans="1:11" ht="15">
      <c r="A36" s="13" t="s">
        <v>28</v>
      </c>
      <c r="B36" s="10">
        <v>5135</v>
      </c>
      <c r="C36" s="10">
        <v>1000</v>
      </c>
      <c r="D36" s="11"/>
      <c r="E36" s="22">
        <v>5135</v>
      </c>
      <c r="F36" s="11"/>
      <c r="G36" s="11"/>
      <c r="H36" s="12"/>
      <c r="I36" s="20">
        <f>1000-1000</f>
        <v>0</v>
      </c>
      <c r="J36" s="12"/>
      <c r="K36" s="12"/>
    </row>
    <row r="37" spans="1:11" ht="15">
      <c r="A37" s="13" t="s">
        <v>29</v>
      </c>
      <c r="B37" s="14">
        <v>645</v>
      </c>
      <c r="C37" s="10">
        <v>4417</v>
      </c>
      <c r="D37" s="11"/>
      <c r="E37" s="23">
        <v>645</v>
      </c>
      <c r="F37" s="11"/>
      <c r="G37" s="11"/>
      <c r="H37" s="12"/>
      <c r="I37" s="20">
        <v>4417</v>
      </c>
      <c r="J37" s="12"/>
      <c r="K37" s="12"/>
    </row>
    <row r="38" spans="1:11" ht="15">
      <c r="A38" s="13" t="s">
        <v>30</v>
      </c>
      <c r="B38" s="10">
        <v>5600</v>
      </c>
      <c r="C38" s="10">
        <v>5600</v>
      </c>
      <c r="D38" s="22">
        <v>5600</v>
      </c>
      <c r="E38" s="11"/>
      <c r="F38" s="1"/>
      <c r="G38" s="11"/>
      <c r="H38" s="20">
        <v>5600</v>
      </c>
      <c r="I38" s="12"/>
      <c r="J38" s="12"/>
      <c r="K38" s="12"/>
    </row>
    <row r="39" spans="1:11" ht="15">
      <c r="A39" s="15"/>
      <c r="B39" s="15"/>
      <c r="C39" s="15"/>
      <c r="D39" s="16">
        <f aca="true" t="shared" si="0" ref="D39:K39">SUM(D6:D38)</f>
        <v>45000</v>
      </c>
      <c r="E39" s="11">
        <f t="shared" si="0"/>
        <v>35569</v>
      </c>
      <c r="F39" s="11">
        <f t="shared" si="0"/>
        <v>11969</v>
      </c>
      <c r="G39" s="11">
        <f t="shared" si="0"/>
        <v>21400</v>
      </c>
      <c r="H39" s="17">
        <f t="shared" si="0"/>
        <v>43300</v>
      </c>
      <c r="I39" s="12">
        <f t="shared" si="0"/>
        <v>45517</v>
      </c>
      <c r="J39" s="12">
        <f t="shared" si="0"/>
        <v>14607</v>
      </c>
      <c r="K39" s="12">
        <f t="shared" si="0"/>
        <v>12390</v>
      </c>
    </row>
    <row r="40" spans="1:11" ht="15">
      <c r="A40" s="18" t="s">
        <v>44</v>
      </c>
      <c r="B40" s="19"/>
      <c r="C40" s="19"/>
      <c r="D40" s="4"/>
      <c r="E40" s="4">
        <f>G39-F39</f>
        <v>9431</v>
      </c>
      <c r="F40" s="4"/>
      <c r="G40" s="4"/>
      <c r="H40" s="5"/>
      <c r="I40" s="30">
        <f>K39-J39</f>
        <v>-2217</v>
      </c>
      <c r="J40" s="5"/>
      <c r="K40" s="5"/>
    </row>
    <row r="41" spans="1:11" ht="15">
      <c r="A41" s="18" t="s">
        <v>45</v>
      </c>
      <c r="B41" s="19"/>
      <c r="C41" s="19"/>
      <c r="D41" s="4"/>
      <c r="E41" s="24">
        <f>E40*20%</f>
        <v>1886.2</v>
      </c>
      <c r="F41" s="4"/>
      <c r="G41" s="4"/>
      <c r="H41" s="5"/>
      <c r="I41" s="5"/>
      <c r="J41" s="5"/>
      <c r="K41" s="5"/>
    </row>
    <row r="42" spans="1:11" ht="15">
      <c r="A42" s="18" t="s">
        <v>46</v>
      </c>
      <c r="B42" s="19"/>
      <c r="C42" s="19"/>
      <c r="D42" s="4"/>
      <c r="E42" s="24">
        <f>(E40-E41)/2</f>
        <v>3772.4</v>
      </c>
      <c r="F42" s="4"/>
      <c r="G42" s="4"/>
      <c r="H42" s="5"/>
      <c r="I42" s="5"/>
      <c r="J42" s="5"/>
      <c r="K42" s="5"/>
    </row>
    <row r="43" spans="1:11" ht="15">
      <c r="A43" s="18" t="s">
        <v>47</v>
      </c>
      <c r="B43" s="19"/>
      <c r="C43" s="19"/>
      <c r="D43" s="4"/>
      <c r="E43" s="24">
        <f>E40-E41-E42</f>
        <v>3772.4</v>
      </c>
      <c r="F43" s="4"/>
      <c r="G43" s="4"/>
      <c r="H43" s="5"/>
      <c r="I43" s="5"/>
      <c r="J43" s="5"/>
      <c r="K43" s="5"/>
    </row>
    <row r="44" spans="1:11" ht="15">
      <c r="A44" s="18" t="s">
        <v>48</v>
      </c>
      <c r="B44" s="19"/>
      <c r="C44" s="19"/>
      <c r="D44" s="31">
        <f>SUM(D39:D43)</f>
        <v>45000</v>
      </c>
      <c r="E44" s="25">
        <f>E39+E41+E42+E43</f>
        <v>45000</v>
      </c>
      <c r="F44" s="26"/>
      <c r="G44" s="26"/>
      <c r="H44" s="27">
        <f>SUM(H39:H43)</f>
        <v>43300</v>
      </c>
      <c r="I44" s="28">
        <f>SUM(I39:I43)</f>
        <v>43300</v>
      </c>
      <c r="J44" s="5"/>
      <c r="K44" s="5"/>
    </row>
    <row r="45" spans="1:11" ht="15">
      <c r="A45" s="32" t="s">
        <v>28</v>
      </c>
      <c r="B45" s="33">
        <v>1000</v>
      </c>
      <c r="C45" s="34"/>
      <c r="I45" s="29"/>
      <c r="K45" s="29"/>
    </row>
    <row r="46" spans="1:10" ht="15">
      <c r="A46" s="32" t="s">
        <v>15</v>
      </c>
      <c r="B46" s="34">
        <v>200</v>
      </c>
      <c r="C46" s="34"/>
      <c r="J46" s="29"/>
    </row>
    <row r="47" spans="1:3" ht="15">
      <c r="A47" s="32" t="s">
        <v>49</v>
      </c>
      <c r="B47" s="34"/>
      <c r="C47" s="33">
        <v>1200</v>
      </c>
    </row>
    <row r="48" spans="1:3" ht="15">
      <c r="A48" s="35" t="s">
        <v>18</v>
      </c>
      <c r="B48" s="36">
        <v>750</v>
      </c>
      <c r="C48" s="36"/>
    </row>
    <row r="49" spans="1:3" ht="15">
      <c r="A49" s="35" t="s">
        <v>50</v>
      </c>
      <c r="B49" s="36"/>
      <c r="C49" s="36">
        <v>750</v>
      </c>
    </row>
    <row r="50" spans="1:3" ht="15">
      <c r="A50" s="37" t="s">
        <v>7</v>
      </c>
      <c r="B50" s="38">
        <v>216</v>
      </c>
      <c r="C50" s="38"/>
    </row>
    <row r="51" spans="1:3" ht="15">
      <c r="A51" s="37" t="s">
        <v>19</v>
      </c>
      <c r="B51" s="38"/>
      <c r="C51" s="38">
        <v>216</v>
      </c>
    </row>
    <row r="52" spans="1:3" ht="15">
      <c r="A52" s="39" t="s">
        <v>51</v>
      </c>
      <c r="B52" s="40"/>
      <c r="C52" s="40">
        <v>900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0" r:id="rId2"/>
  <headerFooter>
    <oddHeader>&amp;C&amp;"-,Negrito"&amp;K002060ADM ARCHER DANIELS MIDLAND
PAPEL DE TRABALHO</oddHeader>
    <oddFooter>&amp;LProf. Arievaldo Alves de Lima&amp;C&amp;N&amp;R&amp;D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DSL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Arievaldo Alves de Lima</dc:creator>
  <cp:keywords/>
  <dc:description/>
  <cp:lastModifiedBy>Arievaldo Alves de Lima</cp:lastModifiedBy>
  <cp:lastPrinted>2009-10-08T16:48:21Z</cp:lastPrinted>
  <dcterms:created xsi:type="dcterms:W3CDTF">2009-10-01T17:30:31Z</dcterms:created>
  <dcterms:modified xsi:type="dcterms:W3CDTF">2009-10-08T16:48:46Z</dcterms:modified>
  <cp:category/>
  <cp:version/>
  <cp:contentType/>
  <cp:contentStatus/>
</cp:coreProperties>
</file>