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2"/>
  </bookViews>
  <sheets>
    <sheet name="Plan1" sheetId="1" r:id="rId1"/>
    <sheet name="Plan2" sheetId="2" r:id="rId2"/>
    <sheet name="Plan3" sheetId="3" r:id="rId3"/>
  </sheets>
  <definedNames>
    <definedName name="_ftn1" localSheetId="0">'Plan1'!$A$48</definedName>
    <definedName name="_ftn2" localSheetId="0">'Plan1'!$A$49</definedName>
    <definedName name="_ftnref1" localSheetId="0">'Plan1'!$A$41</definedName>
    <definedName name="_ftnref2" localSheetId="0">'Plan1'!$A$45</definedName>
    <definedName name="_xlnm.Print_Area" localSheetId="0">'Plan1'!$A$1:$F$50</definedName>
  </definedNames>
  <calcPr fullCalcOnLoad="1"/>
</workbook>
</file>

<file path=xl/sharedStrings.xml><?xml version="1.0" encoding="utf-8"?>
<sst xmlns="http://schemas.openxmlformats.org/spreadsheetml/2006/main" count="99" uniqueCount="62">
  <si>
    <t xml:space="preserve">AIRBUS ADM LOG 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</si>
  <si>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Saldos abaixo descritos na conta de razão:</t>
    </r>
  </si>
  <si>
    <t>Conta sintética</t>
  </si>
  <si>
    <t>valor</t>
  </si>
  <si>
    <t>Bancos conta Movimento</t>
  </si>
  <si>
    <t>Caixa Geral</t>
  </si>
  <si>
    <r>
      <t xml:space="preserve">Capital Social  -  </t>
    </r>
    <r>
      <rPr>
        <b/>
        <sz val="10"/>
        <color indexed="8"/>
        <rFont val="Calibri"/>
        <family val="2"/>
      </rPr>
      <t>10.000 ações valor nominal</t>
    </r>
  </si>
  <si>
    <t> 300.000</t>
  </si>
  <si>
    <t>Custos Estimados </t>
  </si>
  <si>
    <t> -150.000</t>
  </si>
  <si>
    <t>Despesas Financeiras Antecipadas</t>
  </si>
  <si>
    <t>Duplicatas a Receber</t>
  </si>
  <si>
    <t>Faturamento a Entregar</t>
  </si>
  <si>
    <t>Fornecedores</t>
  </si>
  <si>
    <t> 245.000</t>
  </si>
  <si>
    <r>
      <t xml:space="preserve">Impostos a Recolher  </t>
    </r>
    <r>
      <rPr>
        <b/>
        <sz val="10"/>
        <color indexed="8"/>
        <rFont val="Calibri"/>
        <family val="2"/>
      </rPr>
      <t xml:space="preserve">Encargos Sociais </t>
    </r>
  </si>
  <si>
    <t> 10.880</t>
  </si>
  <si>
    <t>Material de Uso e Consumo</t>
  </si>
  <si>
    <t>Mercadorias</t>
  </si>
  <si>
    <t>Nota Promissórias a receber  &gt; 1 ano</t>
  </si>
  <si>
    <t>Outras Obrigações</t>
  </si>
  <si>
    <t>Provisão 13º Salário</t>
  </si>
  <si>
    <t>Provisão Férias</t>
  </si>
  <si>
    <t xml:space="preserve">Provisão Imposto de Renda </t>
  </si>
  <si>
    <t>Receitas Antecipadas</t>
  </si>
  <si>
    <t>Resultado do Exercício / parcial</t>
  </si>
  <si>
    <t>Salários a Pagar</t>
  </si>
  <si>
    <t xml:space="preserve">Moveis e Utensílios </t>
  </si>
  <si>
    <t>Fato Administrativo</t>
  </si>
  <si>
    <t>Compra de mercadorias AV</t>
  </si>
  <si>
    <t>Entrega de 50% das receitas antecipadas[1]</t>
  </si>
  <si>
    <t>Pago salários retidos com créditos bancários</t>
  </si>
  <si>
    <t>Pagamento a fornecedores</t>
  </si>
  <si>
    <t>Recebido de clientes em cheques</t>
  </si>
  <si>
    <t>Adiantamento PGS 50% pedido de prestação de serviços [2]</t>
  </si>
  <si>
    <t xml:space="preserve">Deposito bancário </t>
  </si>
  <si>
    <t>Calcular depreciação sobre imobilizado</t>
  </si>
  <si>
    <t>[1] Para efeito da entrega parcial da receita antecipada observar a baixa proporcional dos custos estimados, bem como as contas ligadas a sua contabilização.</t>
  </si>
  <si>
    <t xml:space="preserve">[2] Os administradores estimam gastos para encomendas antecipadas produtos e/ou serviços uma margem final de lucros = 25%; sendo  CMV  70.000,00 DAC 31.500,00  ICMS 18%  IR 20% </t>
  </si>
  <si>
    <r>
      <rPr>
        <sz val="11"/>
        <color theme="1"/>
        <rFont val="Calibri"/>
        <family val="2"/>
      </rPr>
      <t>Ajustamentos sugeridos nos livros legais:</t>
    </r>
    <r>
      <rPr>
        <sz val="8"/>
        <color indexed="8"/>
        <rFont val="Times New Roman"/>
        <family val="1"/>
      </rPr>
      <t> </t>
    </r>
  </si>
  <si>
    <t xml:space="preserve">Debito  </t>
  </si>
  <si>
    <t xml:space="preserve">Credito </t>
  </si>
  <si>
    <t>Bancos c/ Movimento</t>
  </si>
  <si>
    <t>Receitas de Vendas</t>
  </si>
  <si>
    <t>Despesas de Impostos</t>
  </si>
  <si>
    <t>Impostos a Recolher</t>
  </si>
  <si>
    <t>Custos das Mercadorias</t>
  </si>
  <si>
    <t>Salarios a Pagar</t>
  </si>
  <si>
    <t>Receitas Serviços Antecipadas</t>
  </si>
  <si>
    <t>Custos Serviços Estimados</t>
  </si>
  <si>
    <t>Faturameto a Entregar</t>
  </si>
  <si>
    <t>Despesas Depreciação</t>
  </si>
  <si>
    <t>Depreciação Acumulada</t>
  </si>
  <si>
    <t>Debito</t>
  </si>
  <si>
    <t>Impostos a Recolher    ICMS</t>
  </si>
  <si>
    <t>Valor a Recuperar  ICMS</t>
  </si>
  <si>
    <t>ICMS a Recuperar</t>
  </si>
  <si>
    <t>Receitas de Serviços Antecipadas</t>
  </si>
  <si>
    <t>Custos dos Serviços Estimados</t>
  </si>
  <si>
    <t>Despesa Depreciação</t>
  </si>
  <si>
    <t>Custo das Mercadorias Vendidas</t>
  </si>
  <si>
    <t>Custos Estimados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</si>
</sst>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libri"/>
      <family val="2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365F91"/>
      <name val="Calibri"/>
      <family val="2"/>
    </font>
    <font>
      <sz val="11"/>
      <color theme="1"/>
      <name val="Symbol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7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47" fillId="0" borderId="13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33" fillId="0" borderId="12" xfId="44" applyBorder="1" applyAlignment="1">
      <alignment vertical="center" wrapText="1"/>
    </xf>
    <xf numFmtId="9" fontId="47" fillId="0" borderId="13" xfId="0" applyNumberFormat="1" applyFont="1" applyBorder="1" applyAlignment="1">
      <alignment horizontal="right" vertical="center" wrapText="1"/>
    </xf>
    <xf numFmtId="0" fontId="33" fillId="0" borderId="0" xfId="44" applyAlignment="1">
      <alignment horizontal="justify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3" borderId="14" xfId="0" applyNumberFormat="1" applyFill="1" applyBorder="1" applyAlignment="1">
      <alignment/>
    </xf>
    <xf numFmtId="3" fontId="47" fillId="0" borderId="15" xfId="0" applyNumberFormat="1" applyFont="1" applyBorder="1" applyAlignment="1">
      <alignment horizontal="right"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3" fontId="47" fillId="33" borderId="14" xfId="0" applyNumberFormat="1" applyFont="1" applyFill="1" applyBorder="1" applyAlignment="1">
      <alignment horizontal="right" vertical="center" wrapText="1"/>
    </xf>
    <xf numFmtId="0" fontId="47" fillId="0" borderId="16" xfId="0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46" fillId="0" borderId="14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25</xdr:row>
      <xdr:rowOff>104775</xdr:rowOff>
    </xdr:from>
    <xdr:to>
      <xdr:col>2</xdr:col>
      <xdr:colOff>371475</xdr:colOff>
      <xdr:row>33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00850"/>
          <a:ext cx="31527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361950</xdr:rowOff>
    </xdr:from>
    <xdr:to>
      <xdr:col>5</xdr:col>
      <xdr:colOff>495300</xdr:colOff>
      <xdr:row>48</xdr:row>
      <xdr:rowOff>600075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3496925"/>
          <a:ext cx="3105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11</xdr:row>
      <xdr:rowOff>114300</xdr:rowOff>
    </xdr:from>
    <xdr:to>
      <xdr:col>7</xdr:col>
      <xdr:colOff>161925</xdr:colOff>
      <xdr:row>17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209800"/>
          <a:ext cx="2266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5"/>
  <sheetViews>
    <sheetView view="pageBreakPreview" zoomScale="60" zoomScalePageLayoutView="0" workbookViewId="0" topLeftCell="A37">
      <selection activeCell="A13" sqref="A13"/>
    </sheetView>
  </sheetViews>
  <sheetFormatPr defaultColWidth="9.140625" defaultRowHeight="15"/>
  <cols>
    <col min="1" max="1" width="37.140625" style="0" customWidth="1"/>
    <col min="2" max="2" width="11.7109375" style="0" customWidth="1"/>
    <col min="4" max="4" width="10.00390625" style="0" customWidth="1"/>
    <col min="5" max="5" width="9.8515625" style="0" customWidth="1"/>
  </cols>
  <sheetData>
    <row r="3" ht="23.25">
      <c r="A3" s="1" t="s">
        <v>0</v>
      </c>
    </row>
    <row r="4" spans="1:5" ht="15.75" thickBot="1">
      <c r="A4" s="2" t="s">
        <v>1</v>
      </c>
      <c r="D4" s="18" t="s">
        <v>40</v>
      </c>
      <c r="E4" s="18" t="s">
        <v>41</v>
      </c>
    </row>
    <row r="5" spans="1:5" ht="15.75" thickBot="1">
      <c r="A5" s="3" t="s">
        <v>2</v>
      </c>
      <c r="B5" s="4" t="s">
        <v>3</v>
      </c>
      <c r="D5" s="18"/>
      <c r="E5" s="18"/>
    </row>
    <row r="6" spans="1:5" ht="20.25" customHeight="1" thickBot="1">
      <c r="A6" s="5" t="s">
        <v>4</v>
      </c>
      <c r="B6" s="7">
        <v>307964</v>
      </c>
      <c r="D6" s="19">
        <f>B6</f>
        <v>307964</v>
      </c>
      <c r="E6" s="18"/>
    </row>
    <row r="7" spans="1:5" ht="18.75" customHeight="1" thickBot="1">
      <c r="A7" s="5" t="s">
        <v>5</v>
      </c>
      <c r="B7" s="7">
        <v>82600</v>
      </c>
      <c r="D7" s="19">
        <f>B7</f>
        <v>82600</v>
      </c>
      <c r="E7" s="18"/>
    </row>
    <row r="8" spans="1:5" ht="21" customHeight="1" thickBot="1">
      <c r="A8" s="5" t="s">
        <v>6</v>
      </c>
      <c r="B8" s="8" t="s">
        <v>7</v>
      </c>
      <c r="D8" s="18"/>
      <c r="E8" s="18">
        <v>300000</v>
      </c>
    </row>
    <row r="9" spans="1:5" ht="21" customHeight="1" thickBot="1">
      <c r="A9" s="5" t="s">
        <v>8</v>
      </c>
      <c r="B9" s="8" t="s">
        <v>9</v>
      </c>
      <c r="D9" s="18"/>
      <c r="E9" s="18">
        <v>-150000</v>
      </c>
    </row>
    <row r="10" spans="1:5" ht="22.5" customHeight="1" thickBot="1">
      <c r="A10" s="5" t="s">
        <v>10</v>
      </c>
      <c r="B10" s="7">
        <v>3420</v>
      </c>
      <c r="D10" s="19">
        <f>B10</f>
        <v>3420</v>
      </c>
      <c r="E10" s="18"/>
    </row>
    <row r="11" spans="1:5" ht="22.5" customHeight="1" thickBot="1">
      <c r="A11" s="5" t="s">
        <v>11</v>
      </c>
      <c r="B11" s="7">
        <v>340000</v>
      </c>
      <c r="D11" s="19">
        <f>B11</f>
        <v>340000</v>
      </c>
      <c r="E11" s="18"/>
    </row>
    <row r="12" spans="1:5" ht="24.75" customHeight="1" thickBot="1">
      <c r="A12" s="5" t="s">
        <v>12</v>
      </c>
      <c r="B12" s="7">
        <v>150000</v>
      </c>
      <c r="D12" s="18"/>
      <c r="E12" s="19">
        <v>150000</v>
      </c>
    </row>
    <row r="13" spans="1:5" ht="21" customHeight="1" thickBot="1">
      <c r="A13" s="5" t="s">
        <v>13</v>
      </c>
      <c r="B13" s="8" t="s">
        <v>14</v>
      </c>
      <c r="D13" s="18"/>
      <c r="E13" s="18">
        <v>245000</v>
      </c>
    </row>
    <row r="14" spans="1:5" ht="24.75" customHeight="1" thickBot="1">
      <c r="A14" s="5" t="s">
        <v>15</v>
      </c>
      <c r="B14" s="8" t="s">
        <v>16</v>
      </c>
      <c r="D14" s="18"/>
      <c r="E14" s="18">
        <v>10880</v>
      </c>
    </row>
    <row r="15" spans="1:5" ht="21" customHeight="1" thickBot="1">
      <c r="A15" s="5" t="s">
        <v>17</v>
      </c>
      <c r="B15" s="7">
        <v>1600</v>
      </c>
      <c r="D15" s="19">
        <f>B15</f>
        <v>1600</v>
      </c>
      <c r="E15" s="18"/>
    </row>
    <row r="16" spans="1:5" ht="21.75" customHeight="1" thickBot="1">
      <c r="A16" s="5" t="s">
        <v>18</v>
      </c>
      <c r="B16" s="7">
        <v>145000</v>
      </c>
      <c r="D16" s="19">
        <f>B16</f>
        <v>145000</v>
      </c>
      <c r="E16" s="18"/>
    </row>
    <row r="17" spans="1:5" ht="21.75" customHeight="1" thickBot="1">
      <c r="A17" s="5" t="s">
        <v>19</v>
      </c>
      <c r="B17" s="7">
        <v>20000</v>
      </c>
      <c r="D17" s="19">
        <f>B17</f>
        <v>20000</v>
      </c>
      <c r="E17" s="18"/>
    </row>
    <row r="18" spans="1:5" ht="21.75" customHeight="1" thickBot="1">
      <c r="A18" s="5" t="s">
        <v>20</v>
      </c>
      <c r="B18" s="7">
        <v>29271</v>
      </c>
      <c r="D18" s="18"/>
      <c r="E18" s="19">
        <v>29271</v>
      </c>
    </row>
    <row r="19" spans="1:5" ht="24" customHeight="1" thickBot="1">
      <c r="A19" s="5" t="s">
        <v>21</v>
      </c>
      <c r="B19" s="7">
        <v>6848</v>
      </c>
      <c r="D19" s="18"/>
      <c r="E19" s="19">
        <v>6848</v>
      </c>
    </row>
    <row r="20" spans="1:5" ht="15.75" thickBot="1">
      <c r="A20" s="5" t="s">
        <v>22</v>
      </c>
      <c r="B20" s="7">
        <v>9130</v>
      </c>
      <c r="D20" s="18"/>
      <c r="E20" s="19">
        <v>9130</v>
      </c>
    </row>
    <row r="21" spans="1:5" ht="27.75" customHeight="1" thickBot="1">
      <c r="A21" s="5" t="s">
        <v>23</v>
      </c>
      <c r="B21" s="7">
        <v>6474</v>
      </c>
      <c r="D21" s="18"/>
      <c r="E21" s="19">
        <v>6474</v>
      </c>
    </row>
    <row r="22" spans="1:5" ht="24" customHeight="1" thickBot="1">
      <c r="A22" s="5" t="s">
        <v>24</v>
      </c>
      <c r="B22" s="7">
        <v>200000</v>
      </c>
      <c r="D22" s="18"/>
      <c r="E22" s="19">
        <v>200000</v>
      </c>
    </row>
    <row r="23" spans="1:5" ht="24.75" customHeight="1" thickBot="1">
      <c r="A23" s="5" t="s">
        <v>25</v>
      </c>
      <c r="B23" s="7">
        <v>25896</v>
      </c>
      <c r="D23" s="18"/>
      <c r="E23" s="19">
        <v>25896</v>
      </c>
    </row>
    <row r="24" spans="1:5" ht="21.75" customHeight="1" thickBot="1">
      <c r="A24" s="5" t="s">
        <v>26</v>
      </c>
      <c r="B24" s="7">
        <v>117085</v>
      </c>
      <c r="D24" s="18"/>
      <c r="E24" s="19">
        <v>117085</v>
      </c>
    </row>
    <row r="25" spans="1:5" ht="21.75" customHeight="1" thickBot="1">
      <c r="A25" s="5" t="s">
        <v>27</v>
      </c>
      <c r="B25" s="7">
        <v>50000</v>
      </c>
      <c r="D25" s="19">
        <f>B25</f>
        <v>50000</v>
      </c>
      <c r="E25" s="18"/>
    </row>
    <row r="26" spans="1:5" ht="21.75" customHeight="1">
      <c r="A26" s="16"/>
      <c r="B26" s="17"/>
      <c r="D26" s="18"/>
      <c r="E26" s="18"/>
    </row>
    <row r="27" spans="1:8" ht="21.75" customHeight="1">
      <c r="A27" s="16"/>
      <c r="B27" s="17"/>
      <c r="D27" s="20">
        <f>SUM(D6:D26)</f>
        <v>950584</v>
      </c>
      <c r="E27" s="20">
        <f>SUM(E5:E26)</f>
        <v>950584</v>
      </c>
      <c r="H27" s="6"/>
    </row>
    <row r="28" spans="1:2" ht="21.75" customHeight="1">
      <c r="A28" s="16"/>
      <c r="B28" s="17"/>
    </row>
    <row r="29" spans="1:2" ht="21.75" customHeight="1">
      <c r="A29" s="16"/>
      <c r="B29" s="17"/>
    </row>
    <row r="30" spans="1:2" ht="21.75" customHeight="1">
      <c r="A30" s="16"/>
      <c r="B30" s="17"/>
    </row>
    <row r="31" spans="1:2" ht="21.75" customHeight="1">
      <c r="A31" s="16"/>
      <c r="B31" s="17"/>
    </row>
    <row r="32" spans="1:2" ht="21.75" customHeight="1">
      <c r="A32" s="16"/>
      <c r="B32" s="17"/>
    </row>
    <row r="33" spans="1:2" ht="21.75" customHeight="1">
      <c r="A33" s="16"/>
      <c r="B33" s="17"/>
    </row>
    <row r="34" spans="1:2" ht="21.75" customHeight="1">
      <c r="A34" s="16"/>
      <c r="B34" s="17"/>
    </row>
    <row r="35" spans="1:2" ht="21.75" customHeight="1">
      <c r="A35" s="16"/>
      <c r="B35" s="17"/>
    </row>
    <row r="36" ht="15">
      <c r="A36" s="9"/>
    </row>
    <row r="37" ht="15">
      <c r="A37" s="2" t="s">
        <v>39</v>
      </c>
    </row>
    <row r="38" ht="15.75" thickBot="1">
      <c r="A38" s="10"/>
    </row>
    <row r="39" spans="1:2" ht="28.5" customHeight="1" thickBot="1">
      <c r="A39" s="3" t="s">
        <v>28</v>
      </c>
      <c r="B39" s="4" t="s">
        <v>3</v>
      </c>
    </row>
    <row r="40" spans="1:2" ht="35.25" customHeight="1" thickBot="1">
      <c r="A40" s="5" t="s">
        <v>29</v>
      </c>
      <c r="B40" s="7">
        <v>70000</v>
      </c>
    </row>
    <row r="41" spans="1:2" ht="30" customHeight="1" thickBot="1">
      <c r="A41" s="11" t="s">
        <v>30</v>
      </c>
      <c r="B41" s="7">
        <v>100000</v>
      </c>
    </row>
    <row r="42" spans="1:2" ht="28.5" customHeight="1" thickBot="1">
      <c r="A42" s="5" t="s">
        <v>31</v>
      </c>
      <c r="B42" s="7">
        <v>100000</v>
      </c>
    </row>
    <row r="43" spans="1:2" ht="24" customHeight="1" thickBot="1">
      <c r="A43" s="5" t="s">
        <v>32</v>
      </c>
      <c r="B43" s="7">
        <v>125000</v>
      </c>
    </row>
    <row r="44" spans="1:2" ht="24" customHeight="1" thickBot="1">
      <c r="A44" s="5" t="s">
        <v>33</v>
      </c>
      <c r="B44" s="7">
        <v>82000</v>
      </c>
    </row>
    <row r="45" spans="1:2" ht="28.5" customHeight="1" thickBot="1">
      <c r="A45" s="11" t="s">
        <v>34</v>
      </c>
      <c r="B45" s="7">
        <v>12500</v>
      </c>
    </row>
    <row r="46" spans="1:2" ht="15.75" thickBot="1">
      <c r="A46" s="5" t="s">
        <v>35</v>
      </c>
      <c r="B46" s="7">
        <v>150000</v>
      </c>
    </row>
    <row r="47" spans="1:2" ht="29.25" customHeight="1" thickBot="1">
      <c r="A47" s="5" t="s">
        <v>36</v>
      </c>
      <c r="B47" s="12">
        <v>0.1</v>
      </c>
    </row>
    <row r="48" ht="88.5" customHeight="1">
      <c r="A48" s="13" t="s">
        <v>37</v>
      </c>
    </row>
    <row r="49" ht="87.75" customHeight="1">
      <c r="A49" s="13" t="s">
        <v>38</v>
      </c>
    </row>
    <row r="50" ht="15">
      <c r="A50" s="14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4"/>
    </row>
  </sheetData>
  <sheetProtection/>
  <hyperlinks>
    <hyperlink ref="A41" location="_ftn1" display="_ftn1"/>
    <hyperlink ref="A45" location="_ftn2" display="_ftn2"/>
    <hyperlink ref="A48" location="_ftnref1" display="_ftnref1"/>
    <hyperlink ref="A49" location="_ftnref2" display="_ftnref2"/>
  </hyperlinks>
  <printOptions/>
  <pageMargins left="0.511811024" right="0.511811024" top="0.787401575" bottom="0.787401575" header="0.31496062" footer="0.31496062"/>
  <pageSetup fitToHeight="0" fitToWidth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40">
      <selection activeCell="I18" sqref="I18"/>
    </sheetView>
  </sheetViews>
  <sheetFormatPr defaultColWidth="9.140625" defaultRowHeight="15"/>
  <cols>
    <col min="1" max="1" width="23.8515625" style="0" customWidth="1"/>
  </cols>
  <sheetData>
    <row r="3" spans="1:3" ht="15">
      <c r="A3" s="18" t="s">
        <v>18</v>
      </c>
      <c r="B3" s="19">
        <v>57400</v>
      </c>
      <c r="C3" s="18"/>
    </row>
    <row r="4" spans="1:3" ht="15">
      <c r="A4" s="18" t="s">
        <v>56</v>
      </c>
      <c r="B4" s="19">
        <v>12600</v>
      </c>
      <c r="C4" s="18"/>
    </row>
    <row r="5" spans="1:3" ht="15">
      <c r="A5" s="18" t="s">
        <v>42</v>
      </c>
      <c r="B5" s="18"/>
      <c r="C5" s="19">
        <v>70000</v>
      </c>
    </row>
    <row r="6" spans="1:3" ht="15">
      <c r="A6" s="18"/>
      <c r="B6" s="18"/>
      <c r="C6" s="18"/>
    </row>
    <row r="7" spans="1:3" ht="15">
      <c r="A7" s="18" t="s">
        <v>24</v>
      </c>
      <c r="B7" s="18"/>
      <c r="C7" s="18"/>
    </row>
    <row r="8" spans="1:3" ht="15">
      <c r="A8" s="18" t="s">
        <v>43</v>
      </c>
      <c r="B8" s="18"/>
      <c r="C8" s="19">
        <v>100000</v>
      </c>
    </row>
    <row r="9" spans="1:3" ht="15">
      <c r="A9" s="18"/>
      <c r="B9" s="18"/>
      <c r="C9" s="18"/>
    </row>
    <row r="10" spans="1:3" ht="15">
      <c r="A10" s="18" t="s">
        <v>44</v>
      </c>
      <c r="B10" s="18"/>
      <c r="C10" s="18"/>
    </row>
    <row r="11" spans="1:3" ht="15">
      <c r="A11" s="18" t="s">
        <v>45</v>
      </c>
      <c r="B11" s="18"/>
      <c r="C11" s="19">
        <v>18000</v>
      </c>
    </row>
    <row r="12" spans="1:3" ht="15">
      <c r="A12" s="18"/>
      <c r="B12" s="18"/>
      <c r="C12" s="18"/>
    </row>
    <row r="13" spans="1:3" ht="15">
      <c r="A13" s="18" t="s">
        <v>46</v>
      </c>
      <c r="B13" s="18"/>
      <c r="C13" s="18"/>
    </row>
    <row r="14" spans="1:3" ht="15">
      <c r="A14" s="18" t="s">
        <v>61</v>
      </c>
      <c r="B14" s="18"/>
      <c r="C14" s="19">
        <v>75000</v>
      </c>
    </row>
    <row r="15" spans="1:3" ht="15">
      <c r="A15" s="18"/>
      <c r="B15" s="18"/>
      <c r="C15" s="18"/>
    </row>
    <row r="16" spans="1:3" ht="15">
      <c r="A16" s="18" t="s">
        <v>47</v>
      </c>
      <c r="B16" s="18"/>
      <c r="C16" s="18"/>
    </row>
    <row r="17" spans="1:3" ht="15">
      <c r="A17" s="18" t="s">
        <v>42</v>
      </c>
      <c r="B17" s="18"/>
      <c r="C17" s="19">
        <v>100000</v>
      </c>
    </row>
    <row r="18" spans="1:3" ht="15">
      <c r="A18" s="18"/>
      <c r="B18" s="18"/>
      <c r="C18" s="18"/>
    </row>
    <row r="19" spans="1:3" ht="15">
      <c r="A19" s="18" t="s">
        <v>13</v>
      </c>
      <c r="B19" s="18"/>
      <c r="C19" s="18"/>
    </row>
    <row r="20" spans="1:3" ht="15">
      <c r="A20" s="18" t="s">
        <v>42</v>
      </c>
      <c r="B20" s="18"/>
      <c r="C20" s="19">
        <v>125000</v>
      </c>
    </row>
    <row r="21" spans="1:3" ht="15">
      <c r="A21" s="18"/>
      <c r="B21" s="18"/>
      <c r="C21" s="18"/>
    </row>
    <row r="22" spans="1:3" ht="15">
      <c r="A22" s="18" t="s">
        <v>5</v>
      </c>
      <c r="B22" s="18"/>
      <c r="C22" s="18"/>
    </row>
    <row r="23" spans="1:3" ht="15">
      <c r="A23" s="18" t="s">
        <v>11</v>
      </c>
      <c r="B23" s="18"/>
      <c r="C23" s="19">
        <v>82000</v>
      </c>
    </row>
    <row r="24" spans="1:3" ht="15">
      <c r="A24" s="18"/>
      <c r="B24" s="18"/>
      <c r="C24" s="18"/>
    </row>
    <row r="25" spans="1:3" ht="15">
      <c r="A25" s="18" t="s">
        <v>5</v>
      </c>
      <c r="B25" s="18"/>
      <c r="C25" s="18"/>
    </row>
    <row r="26" spans="1:3" ht="15">
      <c r="A26" s="18" t="s">
        <v>48</v>
      </c>
      <c r="B26" s="18"/>
      <c r="C26" s="19">
        <v>12500</v>
      </c>
    </row>
    <row r="27" spans="1:3" ht="15">
      <c r="A27" s="18"/>
      <c r="B27" s="18"/>
      <c r="C27" s="18"/>
    </row>
    <row r="28" spans="1:3" ht="15">
      <c r="A28" s="18" t="s">
        <v>49</v>
      </c>
      <c r="B28" s="18"/>
      <c r="C28" s="18"/>
    </row>
    <row r="29" spans="1:3" ht="15">
      <c r="A29" s="18" t="s">
        <v>50</v>
      </c>
      <c r="B29" s="18"/>
      <c r="C29" s="19">
        <v>9375</v>
      </c>
    </row>
    <row r="30" spans="1:3" ht="15">
      <c r="A30" s="18"/>
      <c r="B30" s="18"/>
      <c r="C30" s="18"/>
    </row>
    <row r="31" spans="1:3" ht="15">
      <c r="A31" s="18" t="s">
        <v>42</v>
      </c>
      <c r="B31" s="18"/>
      <c r="C31" s="18"/>
    </row>
    <row r="32" spans="1:3" ht="15">
      <c r="A32" s="18" t="s">
        <v>5</v>
      </c>
      <c r="B32" s="18"/>
      <c r="C32" s="19">
        <v>150000</v>
      </c>
    </row>
    <row r="33" spans="1:3" ht="15">
      <c r="A33" s="18"/>
      <c r="B33" s="18"/>
      <c r="C33" s="18"/>
    </row>
    <row r="34" spans="1:3" ht="15">
      <c r="A34" s="18" t="s">
        <v>51</v>
      </c>
      <c r="B34" s="18"/>
      <c r="C34" s="18"/>
    </row>
    <row r="35" spans="1:3" ht="15">
      <c r="A35" s="18" t="s">
        <v>52</v>
      </c>
      <c r="B35" s="18"/>
      <c r="C35" s="19">
        <v>5000</v>
      </c>
    </row>
    <row r="36" spans="1:3" ht="15">
      <c r="A36" s="18"/>
      <c r="B36" s="18"/>
      <c r="C36" s="18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5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36.421875" style="0" customWidth="1"/>
  </cols>
  <sheetData>
    <row r="3" spans="1:3" ht="15">
      <c r="A3" s="29" t="s">
        <v>2</v>
      </c>
      <c r="B3" s="18" t="s">
        <v>53</v>
      </c>
      <c r="C3" s="18" t="s">
        <v>41</v>
      </c>
    </row>
    <row r="4" spans="1:3" ht="15">
      <c r="A4" s="18"/>
      <c r="B4" s="29"/>
      <c r="C4" s="18"/>
    </row>
    <row r="5" spans="1:3" ht="15">
      <c r="A5" s="26" t="s">
        <v>4</v>
      </c>
      <c r="B5" s="22">
        <f>307964-Plan2!C5-Plan2!C17-Plan2!C20+Plan2!C32</f>
        <v>162964</v>
      </c>
      <c r="C5" s="18"/>
    </row>
    <row r="6" spans="1:3" ht="15">
      <c r="A6" s="26" t="s">
        <v>5</v>
      </c>
      <c r="B6" s="22">
        <f>82600+Plan2!C23-Plan2!C32+Plan2!C26</f>
        <v>27100</v>
      </c>
      <c r="C6" s="18"/>
    </row>
    <row r="7" spans="1:3" ht="26.25" thickBot="1">
      <c r="A7" s="5" t="s">
        <v>6</v>
      </c>
      <c r="B7" s="8"/>
      <c r="C7" s="28">
        <f>Plan1!E8</f>
        <v>300000</v>
      </c>
    </row>
    <row r="8" spans="1:3" ht="15.75" thickBot="1">
      <c r="A8" s="5" t="s">
        <v>8</v>
      </c>
      <c r="B8" s="8"/>
      <c r="C8" s="19">
        <v>-75000</v>
      </c>
    </row>
    <row r="9" spans="1:3" ht="15.75" thickBot="1">
      <c r="A9" s="5" t="s">
        <v>10</v>
      </c>
      <c r="B9" s="7">
        <v>3420</v>
      </c>
      <c r="C9" s="18"/>
    </row>
    <row r="10" spans="1:3" ht="15.75" thickBot="1">
      <c r="A10" s="5" t="s">
        <v>11</v>
      </c>
      <c r="B10" s="7">
        <f>340000-Plan2!C23</f>
        <v>258000</v>
      </c>
      <c r="C10" s="18"/>
    </row>
    <row r="11" spans="1:3" ht="15.75" thickBot="1">
      <c r="A11" s="5" t="s">
        <v>12</v>
      </c>
      <c r="B11" s="7"/>
      <c r="C11" s="19">
        <v>150000</v>
      </c>
    </row>
    <row r="12" spans="1:3" ht="15.75" thickBot="1">
      <c r="A12" s="5" t="s">
        <v>13</v>
      </c>
      <c r="B12" s="8"/>
      <c r="C12" s="19">
        <f>245000-Plan2!C20</f>
        <v>120000</v>
      </c>
    </row>
    <row r="13" spans="1:3" ht="15.75" thickBot="1">
      <c r="A13" s="5" t="s">
        <v>54</v>
      </c>
      <c r="B13" s="8"/>
      <c r="C13" s="19">
        <f>Plan2!C11</f>
        <v>18000</v>
      </c>
    </row>
    <row r="14" spans="1:3" ht="15.75" thickBot="1">
      <c r="A14" s="5" t="s">
        <v>15</v>
      </c>
      <c r="B14" s="8"/>
      <c r="C14" s="19">
        <v>10880</v>
      </c>
    </row>
    <row r="15" spans="1:3" ht="15.75" thickBot="1">
      <c r="A15" s="5" t="s">
        <v>17</v>
      </c>
      <c r="B15" s="7">
        <v>1600</v>
      </c>
      <c r="C15" s="18"/>
    </row>
    <row r="16" spans="1:3" ht="15.75" thickBot="1">
      <c r="A16" s="5" t="s">
        <v>18</v>
      </c>
      <c r="B16" s="7">
        <f>145000+Plan2!B3</f>
        <v>202400</v>
      </c>
      <c r="C16" s="18"/>
    </row>
    <row r="17" spans="1:3" ht="15.75" thickBot="1">
      <c r="A17" s="5" t="s">
        <v>19</v>
      </c>
      <c r="B17" s="7">
        <v>20000</v>
      </c>
      <c r="C17" s="18"/>
    </row>
    <row r="18" spans="1:3" ht="15.75" thickBot="1">
      <c r="A18" s="5" t="s">
        <v>20</v>
      </c>
      <c r="B18" s="7"/>
      <c r="C18" s="19">
        <v>29271</v>
      </c>
    </row>
    <row r="19" spans="1:3" ht="15.75" thickBot="1">
      <c r="A19" s="5" t="s">
        <v>21</v>
      </c>
      <c r="B19" s="7"/>
      <c r="C19" s="19">
        <v>6848</v>
      </c>
    </row>
    <row r="20" spans="1:3" ht="15.75" thickBot="1">
      <c r="A20" s="5" t="s">
        <v>22</v>
      </c>
      <c r="B20" s="7"/>
      <c r="C20" s="19">
        <v>9130</v>
      </c>
    </row>
    <row r="21" spans="1:3" ht="15.75" thickBot="1">
      <c r="A21" s="5" t="s">
        <v>23</v>
      </c>
      <c r="B21" s="7"/>
      <c r="C21" s="19">
        <v>6474</v>
      </c>
    </row>
    <row r="22" spans="1:3" ht="15.75" thickBot="1">
      <c r="A22" s="5" t="s">
        <v>24</v>
      </c>
      <c r="B22" s="7"/>
      <c r="C22" s="19">
        <f>200000-Plan2!C8</f>
        <v>100000</v>
      </c>
    </row>
    <row r="23" spans="1:3" ht="15.75" thickBot="1">
      <c r="A23" s="5" t="s">
        <v>43</v>
      </c>
      <c r="B23" s="7"/>
      <c r="C23" s="19">
        <f>Plan2!C8</f>
        <v>100000</v>
      </c>
    </row>
    <row r="24" spans="1:3" ht="15.75" thickBot="1">
      <c r="A24" s="5" t="s">
        <v>57</v>
      </c>
      <c r="B24" s="7"/>
      <c r="C24" s="19">
        <f>Plan2!C26</f>
        <v>12500</v>
      </c>
    </row>
    <row r="25" spans="1:3" ht="15.75" thickBot="1">
      <c r="A25" s="5" t="s">
        <v>58</v>
      </c>
      <c r="B25" s="7"/>
      <c r="C25" s="19">
        <v>-9375</v>
      </c>
    </row>
    <row r="26" spans="1:3" ht="15">
      <c r="A26" s="24" t="s">
        <v>25</v>
      </c>
      <c r="B26" s="21"/>
      <c r="C26" s="25">
        <v>25896</v>
      </c>
    </row>
    <row r="27" spans="1:3" ht="15">
      <c r="A27" s="26" t="s">
        <v>26</v>
      </c>
      <c r="B27" s="22"/>
      <c r="C27" s="19">
        <f>117085-Plan2!C17</f>
        <v>17085</v>
      </c>
    </row>
    <row r="28" spans="1:3" ht="15">
      <c r="A28" s="26" t="s">
        <v>27</v>
      </c>
      <c r="B28" s="22">
        <v>50000</v>
      </c>
      <c r="C28" s="18"/>
    </row>
    <row r="29" spans="1:3" ht="15">
      <c r="A29" s="26" t="s">
        <v>55</v>
      </c>
      <c r="B29" s="22">
        <f>Plan2!B4</f>
        <v>12600</v>
      </c>
      <c r="C29" s="18"/>
    </row>
    <row r="30" spans="1:3" ht="15">
      <c r="A30" s="26" t="s">
        <v>60</v>
      </c>
      <c r="B30" s="22">
        <f>Plan2!C14</f>
        <v>75000</v>
      </c>
      <c r="C30" s="18"/>
    </row>
    <row r="31" spans="1:3" ht="15">
      <c r="A31" s="26" t="s">
        <v>44</v>
      </c>
      <c r="B31" s="19">
        <f>Plan2!C11</f>
        <v>18000</v>
      </c>
      <c r="C31" s="18"/>
    </row>
    <row r="32" spans="1:3" ht="15">
      <c r="A32" s="27" t="s">
        <v>59</v>
      </c>
      <c r="B32" s="19">
        <f>Plan2!C35</f>
        <v>5000</v>
      </c>
      <c r="C32" s="18"/>
    </row>
    <row r="33" spans="1:5" ht="15">
      <c r="A33" s="27" t="s">
        <v>52</v>
      </c>
      <c r="B33" s="18">
        <f>-5000</f>
        <v>-5000</v>
      </c>
      <c r="C33" s="18"/>
      <c r="E33" s="6"/>
    </row>
    <row r="34" spans="1:5" ht="15">
      <c r="A34" s="18" t="s">
        <v>12</v>
      </c>
      <c r="B34" s="18"/>
      <c r="C34" s="19">
        <f>Plan2!C29</f>
        <v>9375</v>
      </c>
      <c r="E34" s="6"/>
    </row>
    <row r="35" spans="1:3" ht="15">
      <c r="A35" s="18"/>
      <c r="B35" s="23">
        <f>SUM(B5:B34)</f>
        <v>831084</v>
      </c>
      <c r="C35" s="20">
        <f>SUM(C4:C34)</f>
        <v>831084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Arievaldo</dc:creator>
  <cp:keywords/>
  <dc:description/>
  <cp:lastModifiedBy>001</cp:lastModifiedBy>
  <cp:lastPrinted>2015-09-28T13:14:41Z</cp:lastPrinted>
  <dcterms:created xsi:type="dcterms:W3CDTF">2015-09-28T11:38:39Z</dcterms:created>
  <dcterms:modified xsi:type="dcterms:W3CDTF">2015-09-29T21:48:28Z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