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Papel Mestre" sheetId="1" r:id="rId1"/>
    <sheet name="DRE" sheetId="2" r:id="rId2"/>
    <sheet name="Balanço" sheetId="3" r:id="rId3"/>
    <sheet name="Fluxo de Caixa trimestral" sheetId="4" r:id="rId4"/>
  </sheets>
  <definedNames>
    <definedName name="_xlnm.Print_Area" localSheetId="2">'Balanço'!$A$1:$F$35</definedName>
    <definedName name="_xlnm.Print_Area" localSheetId="3">'Fluxo de Caixa trimestral'!$A$1:$F$30</definedName>
  </definedNames>
  <calcPr fullCalcOnLoad="1"/>
</workbook>
</file>

<file path=xl/sharedStrings.xml><?xml version="1.0" encoding="utf-8"?>
<sst xmlns="http://schemas.openxmlformats.org/spreadsheetml/2006/main" count="133" uniqueCount="84">
  <si>
    <t>CONTAS SINTÉTICAS</t>
  </si>
  <si>
    <t>Xo</t>
  </si>
  <si>
    <r>
      <t>X</t>
    </r>
    <r>
      <rPr>
        <sz val="6"/>
        <rFont val="Arial"/>
        <family val="2"/>
      </rPr>
      <t>4</t>
    </r>
  </si>
  <si>
    <t>Ações em Coligadas</t>
  </si>
  <si>
    <t>Amortização Acumulada</t>
  </si>
  <si>
    <t>Aplicações Financeiras</t>
  </si>
  <si>
    <t>Bancos c/ Movimento</t>
  </si>
  <si>
    <t xml:space="preserve">Caixa Geral </t>
  </si>
  <si>
    <t>Capital Social / 25.000 ações</t>
  </si>
  <si>
    <t xml:space="preserve">Custo das Mercadorias Vendidas </t>
  </si>
  <si>
    <t>Custo Diferido</t>
  </si>
  <si>
    <t>Deposito Judicial em Garantia &gt; 1 ano</t>
  </si>
  <si>
    <t>Depreciação Acumulada</t>
  </si>
  <si>
    <t>Despesas de Amortização</t>
  </si>
  <si>
    <t>Despesas de Depreciação</t>
  </si>
  <si>
    <t>Despesas de Impostos</t>
  </si>
  <si>
    <t>Despesas Financeiras</t>
  </si>
  <si>
    <t>Despesas financeiras antecipados</t>
  </si>
  <si>
    <t>Despesas Gerais</t>
  </si>
  <si>
    <t>Despesas Previdência Social</t>
  </si>
  <si>
    <t>Despesas Provisionadas</t>
  </si>
  <si>
    <t>Despesas Salários</t>
  </si>
  <si>
    <t>Devolução de venda</t>
  </si>
  <si>
    <t>Dividendos a Pagar</t>
  </si>
  <si>
    <t>Duplicatas a Pagar</t>
  </si>
  <si>
    <t>Duplicatas a Receber</t>
  </si>
  <si>
    <t>Duplicatas Descontadas</t>
  </si>
  <si>
    <t>Empréstimos &gt; 1 ano</t>
  </si>
  <si>
    <t>Faturamento a Entregar</t>
  </si>
  <si>
    <t>Fundo Rotativo</t>
  </si>
  <si>
    <t>Impostos a Recolher</t>
  </si>
  <si>
    <t>Instalações</t>
  </si>
  <si>
    <t>Marcas e Patentes</t>
  </si>
  <si>
    <t>Material Uso e Consumo</t>
  </si>
  <si>
    <t>Mercadorias em Estoque</t>
  </si>
  <si>
    <t>Móveis e Utensílios</t>
  </si>
  <si>
    <t>Outras Obrigações</t>
  </si>
  <si>
    <t>Provisão Devedores Duvidosos</t>
  </si>
  <si>
    <t>Provisão Férias</t>
  </si>
  <si>
    <t>Provisão Imposto de Renda</t>
  </si>
  <si>
    <t>Provisão Perdas de Investimentos</t>
  </si>
  <si>
    <t>Receitas de Vendas</t>
  </si>
  <si>
    <t>Receitas Diferidas</t>
  </si>
  <si>
    <t>Receitas Financeiras</t>
  </si>
  <si>
    <t>Resultado acumulado</t>
  </si>
  <si>
    <t>Veículos</t>
  </si>
  <si>
    <t>Lucro bruto</t>
  </si>
  <si>
    <t>Resultado do exercicio</t>
  </si>
  <si>
    <t>ATIVO</t>
  </si>
  <si>
    <t>PASSIVO</t>
  </si>
  <si>
    <t>X4</t>
  </si>
  <si>
    <t>circulante</t>
  </si>
  <si>
    <t>disponivel</t>
  </si>
  <si>
    <t>direitos</t>
  </si>
  <si>
    <t>estoques</t>
  </si>
  <si>
    <t>pagamentos antecipados</t>
  </si>
  <si>
    <t>realizavel longo prazo</t>
  </si>
  <si>
    <t>imobilizado</t>
  </si>
  <si>
    <t>investimentos</t>
  </si>
  <si>
    <t>exigivel longo prazo</t>
  </si>
  <si>
    <t>patrimonio liquido</t>
  </si>
  <si>
    <r>
      <t>X</t>
    </r>
    <r>
      <rPr>
        <b/>
        <sz val="6"/>
        <rFont val="Arial"/>
        <family val="2"/>
      </rPr>
      <t>4</t>
    </r>
  </si>
  <si>
    <t>ATIVO TOTAL</t>
  </si>
  <si>
    <t>PASSIVO TOTAL</t>
  </si>
  <si>
    <t>rubricas</t>
  </si>
  <si>
    <t>1º trimestre</t>
  </si>
  <si>
    <t>2º trimestre</t>
  </si>
  <si>
    <t>3º trimestre</t>
  </si>
  <si>
    <t>4º trimestre</t>
  </si>
  <si>
    <t>anual</t>
  </si>
  <si>
    <t>saldo inicial / ingressos</t>
  </si>
  <si>
    <t>recebimento de clientes</t>
  </si>
  <si>
    <t>depositos bancários</t>
  </si>
  <si>
    <t>cheques devolvidos</t>
  </si>
  <si>
    <t>devolução de mercadorias</t>
  </si>
  <si>
    <t>total liquido</t>
  </si>
  <si>
    <t>variação liquida</t>
  </si>
  <si>
    <t>Não Circulante</t>
  </si>
  <si>
    <t>Receitas Antecipadas</t>
  </si>
  <si>
    <t>Custo Estimados</t>
  </si>
  <si>
    <t>Intangivel</t>
  </si>
  <si>
    <t>Lucro antes do imposto de renda</t>
  </si>
  <si>
    <t>Provisão para IR  20%</t>
  </si>
  <si>
    <t>Dividendos 50%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</si>
</sst>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%"/>
    <numFmt numFmtId="177" formatCode="#,##0.0"/>
    <numFmt numFmtId="178" formatCode="0.0"/>
  </numFmts>
  <fonts count="50">
    <font>
      <sz val="10"/>
      <name val="Arial"/>
      <family val="0"/>
    </font>
    <font>
      <sz val="7"/>
      <name val="Arial"/>
      <family val="2"/>
    </font>
    <font>
      <sz val="6"/>
      <name val="Arial"/>
      <family val="2"/>
    </font>
    <font>
      <sz val="9.5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b/>
      <sz val="10"/>
      <color indexed="10"/>
      <name val="Arial"/>
      <family val="2"/>
    </font>
    <font>
      <b/>
      <sz val="9.5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.5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vertical="top" wrapText="1"/>
    </xf>
    <xf numFmtId="3" fontId="3" fillId="33" borderId="13" xfId="0" applyNumberFormat="1" applyFont="1" applyFill="1" applyBorder="1" applyAlignment="1">
      <alignment horizontal="right" vertical="top" wrapText="1"/>
    </xf>
    <xf numFmtId="0" fontId="3" fillId="33" borderId="12" xfId="0" applyFont="1" applyFill="1" applyBorder="1" applyAlignment="1">
      <alignment horizontal="justify" vertical="top" wrapText="1"/>
    </xf>
    <xf numFmtId="0" fontId="3" fillId="33" borderId="14" xfId="0" applyFont="1" applyFill="1" applyBorder="1" applyAlignment="1">
      <alignment horizontal="justify" vertical="top" wrapText="1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justify" vertical="top" wrapText="1"/>
    </xf>
    <xf numFmtId="3" fontId="3" fillId="33" borderId="15" xfId="0" applyNumberFormat="1" applyFont="1" applyFill="1" applyBorder="1" applyAlignment="1">
      <alignment horizontal="right" vertical="top" wrapText="1"/>
    </xf>
    <xf numFmtId="0" fontId="3" fillId="33" borderId="15" xfId="0" applyFont="1" applyFill="1" applyBorder="1" applyAlignment="1">
      <alignment horizontal="right" vertical="top" wrapText="1"/>
    </xf>
    <xf numFmtId="3" fontId="0" fillId="33" borderId="15" xfId="0" applyNumberFormat="1" applyFill="1" applyBorder="1" applyAlignment="1">
      <alignment/>
    </xf>
    <xf numFmtId="1" fontId="0" fillId="33" borderId="15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15" xfId="0" applyFont="1" applyFill="1" applyBorder="1" applyAlignment="1">
      <alignment horizontal="center" vertical="top" wrapText="1"/>
    </xf>
    <xf numFmtId="3" fontId="7" fillId="33" borderId="15" xfId="0" applyNumberFormat="1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justify" vertical="top" wrapText="1"/>
    </xf>
    <xf numFmtId="0" fontId="7" fillId="33" borderId="15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vertical="top" wrapText="1"/>
    </xf>
    <xf numFmtId="0" fontId="6" fillId="33" borderId="15" xfId="0" applyFont="1" applyFill="1" applyBorder="1" applyAlignment="1">
      <alignment/>
    </xf>
    <xf numFmtId="1" fontId="6" fillId="33" borderId="15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9" fillId="33" borderId="15" xfId="0" applyNumberFormat="1" applyFont="1" applyFill="1" applyBorder="1" applyAlignment="1">
      <alignment horizontal="right" vertical="top" wrapText="1"/>
    </xf>
    <xf numFmtId="3" fontId="3" fillId="33" borderId="16" xfId="0" applyNumberFormat="1" applyFont="1" applyFill="1" applyBorder="1" applyAlignment="1">
      <alignment horizontal="right" vertical="top" wrapText="1"/>
    </xf>
    <xf numFmtId="0" fontId="3" fillId="33" borderId="16" xfId="0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justify" vertical="top" wrapText="1"/>
    </xf>
    <xf numFmtId="3" fontId="0" fillId="0" borderId="0" xfId="0" applyNumberFormat="1" applyFill="1" applyBorder="1" applyAlignment="1">
      <alignment/>
    </xf>
    <xf numFmtId="3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15" xfId="0" applyFont="1" applyFill="1" applyBorder="1" applyAlignment="1">
      <alignment horizontal="justify" vertical="top" wrapText="1"/>
    </xf>
    <xf numFmtId="3" fontId="10" fillId="0" borderId="15" xfId="0" applyNumberFormat="1" applyFont="1" applyFill="1" applyBorder="1" applyAlignment="1">
      <alignment horizontal="right" vertical="top" wrapText="1"/>
    </xf>
    <xf numFmtId="3" fontId="10" fillId="0" borderId="15" xfId="0" applyNumberFormat="1" applyFont="1" applyFill="1" applyBorder="1" applyAlignment="1">
      <alignment/>
    </xf>
    <xf numFmtId="3" fontId="10" fillId="0" borderId="15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/>
    </xf>
    <xf numFmtId="0" fontId="10" fillId="0" borderId="15" xfId="0" applyFont="1" applyFill="1" applyBorder="1" applyAlignment="1">
      <alignment horizontal="right" vertical="top" wrapText="1"/>
    </xf>
    <xf numFmtId="4" fontId="3" fillId="33" borderId="13" xfId="0" applyNumberFormat="1" applyFont="1" applyFill="1" applyBorder="1" applyAlignment="1">
      <alignment horizontal="right" vertical="top" wrapText="1"/>
    </xf>
    <xf numFmtId="3" fontId="49" fillId="33" borderId="15" xfId="0" applyNumberFormat="1" applyFont="1" applyFill="1" applyBorder="1" applyAlignment="1">
      <alignment horizontal="right" vertical="top" wrapText="1"/>
    </xf>
    <xf numFmtId="1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3</xdr:col>
      <xdr:colOff>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4772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3</xdr:col>
      <xdr:colOff>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4772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6</xdr:col>
      <xdr:colOff>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591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5</xdr:col>
      <xdr:colOff>904875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115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47"/>
  <sheetViews>
    <sheetView zoomScalePageLayoutView="0" workbookViewId="0" topLeftCell="A70">
      <selection activeCell="B5" sqref="B5:C47"/>
    </sheetView>
  </sheetViews>
  <sheetFormatPr defaultColWidth="9.140625" defaultRowHeight="12.75"/>
  <cols>
    <col min="1" max="1" width="41.140625" style="0" customWidth="1"/>
    <col min="2" max="2" width="16.28125" style="0" customWidth="1"/>
    <col min="3" max="3" width="14.7109375" style="0" customWidth="1"/>
  </cols>
  <sheetData>
    <row r="3" ht="13.5" thickBot="1"/>
    <row r="4" spans="1:3" ht="13.5" thickBot="1">
      <c r="A4" s="1" t="s">
        <v>0</v>
      </c>
      <c r="B4" s="2" t="s">
        <v>1</v>
      </c>
      <c r="C4" s="2" t="s">
        <v>2</v>
      </c>
    </row>
    <row r="5" spans="1:3" ht="13.5" thickBot="1">
      <c r="A5" s="3" t="s">
        <v>3</v>
      </c>
      <c r="B5" s="49">
        <v>1150</v>
      </c>
      <c r="C5" s="49">
        <v>1150</v>
      </c>
    </row>
    <row r="6" spans="1:3" ht="13.5" thickBot="1">
      <c r="A6" s="5" t="s">
        <v>4</v>
      </c>
      <c r="B6" s="49">
        <v>-96</v>
      </c>
      <c r="C6" s="49">
        <v>-96</v>
      </c>
    </row>
    <row r="7" spans="1:3" ht="13.5" thickBot="1">
      <c r="A7" s="5" t="s">
        <v>5</v>
      </c>
      <c r="B7" s="49">
        <v>800</v>
      </c>
      <c r="C7" s="49">
        <v>3800</v>
      </c>
    </row>
    <row r="8" spans="1:3" ht="13.5" thickBot="1">
      <c r="A8" s="5" t="s">
        <v>6</v>
      </c>
      <c r="B8" s="49">
        <v>1255</v>
      </c>
      <c r="C8" s="49">
        <v>7125</v>
      </c>
    </row>
    <row r="9" spans="1:3" ht="13.5" thickBot="1">
      <c r="A9" s="5" t="s">
        <v>7</v>
      </c>
      <c r="B9" s="49">
        <v>331</v>
      </c>
      <c r="C9" s="49">
        <v>526</v>
      </c>
    </row>
    <row r="10" spans="1:3" ht="13.5" thickBot="1">
      <c r="A10" s="5" t="s">
        <v>8</v>
      </c>
      <c r="B10" s="49">
        <v>25000</v>
      </c>
      <c r="C10" s="49">
        <v>25000</v>
      </c>
    </row>
    <row r="11" spans="1:3" ht="13.5" thickBot="1">
      <c r="A11" s="5" t="s">
        <v>9</v>
      </c>
      <c r="B11" s="49">
        <v>9250</v>
      </c>
      <c r="C11" s="49">
        <v>10528</v>
      </c>
    </row>
    <row r="12" spans="1:3" ht="13.5" thickBot="1">
      <c r="A12" s="5" t="s">
        <v>10</v>
      </c>
      <c r="B12" s="49">
        <v>-3428</v>
      </c>
      <c r="C12" s="49">
        <v>-750</v>
      </c>
    </row>
    <row r="13" spans="1:3" ht="13.5" thickBot="1">
      <c r="A13" s="5" t="s">
        <v>11</v>
      </c>
      <c r="B13" s="49">
        <v>1300</v>
      </c>
      <c r="C13" s="49">
        <v>1300</v>
      </c>
    </row>
    <row r="14" spans="1:3" ht="13.5" thickBot="1">
      <c r="A14" s="5" t="s">
        <v>12</v>
      </c>
      <c r="B14" s="49">
        <v>-1880</v>
      </c>
      <c r="C14" s="49">
        <v>-1880</v>
      </c>
    </row>
    <row r="15" spans="1:3" ht="13.5" thickBot="1">
      <c r="A15" s="5" t="s">
        <v>13</v>
      </c>
      <c r="B15" s="49">
        <v>96</v>
      </c>
      <c r="C15" s="49"/>
    </row>
    <row r="16" spans="1:3" ht="13.5" thickBot="1">
      <c r="A16" s="5" t="s">
        <v>14</v>
      </c>
      <c r="B16" s="49">
        <v>651</v>
      </c>
      <c r="C16" s="49"/>
    </row>
    <row r="17" spans="1:3" ht="13.5" thickBot="1">
      <c r="A17" s="5" t="s">
        <v>15</v>
      </c>
      <c r="B17" s="49"/>
      <c r="C17" s="49">
        <v>2014</v>
      </c>
    </row>
    <row r="18" spans="1:3" ht="13.5" thickBot="1">
      <c r="A18" s="5" t="s">
        <v>16</v>
      </c>
      <c r="B18" s="49">
        <v>348</v>
      </c>
      <c r="C18" s="49">
        <v>485</v>
      </c>
    </row>
    <row r="19" spans="1:3" ht="13.5" thickBot="1">
      <c r="A19" s="5" t="s">
        <v>17</v>
      </c>
      <c r="B19" s="49">
        <v>1180</v>
      </c>
      <c r="C19" s="49">
        <v>980</v>
      </c>
    </row>
    <row r="20" spans="1:3" ht="13.5" thickBot="1">
      <c r="A20" s="5" t="s">
        <v>18</v>
      </c>
      <c r="B20" s="49">
        <v>496</v>
      </c>
      <c r="C20" s="49">
        <v>29</v>
      </c>
    </row>
    <row r="21" spans="1:3" ht="13.5" thickBot="1">
      <c r="A21" s="5" t="s">
        <v>19</v>
      </c>
      <c r="B21" s="49">
        <v>141</v>
      </c>
      <c r="C21" s="49"/>
    </row>
    <row r="22" spans="1:3" ht="13.5" thickBot="1">
      <c r="A22" s="5" t="s">
        <v>20</v>
      </c>
      <c r="B22" s="49">
        <v>483</v>
      </c>
      <c r="C22" s="49">
        <v>435</v>
      </c>
    </row>
    <row r="23" spans="1:3" ht="13.5" thickBot="1">
      <c r="A23" s="5" t="s">
        <v>21</v>
      </c>
      <c r="B23" s="49">
        <v>635</v>
      </c>
      <c r="C23" s="49"/>
    </row>
    <row r="24" spans="1:3" ht="13.5" thickBot="1">
      <c r="A24" s="5" t="s">
        <v>22</v>
      </c>
      <c r="B24" s="49"/>
      <c r="C24" s="49">
        <v>150</v>
      </c>
    </row>
    <row r="25" spans="1:3" ht="13.5" thickBot="1">
      <c r="A25" s="5" t="s">
        <v>23</v>
      </c>
      <c r="B25" s="49"/>
      <c r="C25" s="49">
        <v>3770</v>
      </c>
    </row>
    <row r="26" spans="1:3" ht="13.5" thickBot="1">
      <c r="A26" s="5" t="s">
        <v>24</v>
      </c>
      <c r="B26" s="49">
        <v>3150</v>
      </c>
      <c r="C26" s="49">
        <v>3150</v>
      </c>
    </row>
    <row r="27" spans="1:3" ht="13.5" thickBot="1">
      <c r="A27" s="5" t="s">
        <v>25</v>
      </c>
      <c r="B27" s="49">
        <v>8300</v>
      </c>
      <c r="C27" s="49">
        <v>6975</v>
      </c>
    </row>
    <row r="28" spans="1:3" ht="13.5" thickBot="1">
      <c r="A28" s="5" t="s">
        <v>26</v>
      </c>
      <c r="B28" s="49"/>
      <c r="C28" s="49">
        <v>-970</v>
      </c>
    </row>
    <row r="29" spans="1:3" ht="13.5" thickBot="1">
      <c r="A29" s="5" t="s">
        <v>27</v>
      </c>
      <c r="B29" s="49">
        <v>5000</v>
      </c>
      <c r="C29" s="49">
        <v>5000</v>
      </c>
    </row>
    <row r="30" spans="1:3" ht="13.5" thickBot="1">
      <c r="A30" s="5" t="s">
        <v>28</v>
      </c>
      <c r="B30" s="49"/>
      <c r="C30" s="49">
        <v>750</v>
      </c>
    </row>
    <row r="31" spans="1:3" ht="13.5" thickBot="1">
      <c r="A31" s="5" t="s">
        <v>29</v>
      </c>
      <c r="B31" s="49">
        <v>126</v>
      </c>
      <c r="C31" s="49">
        <v>126</v>
      </c>
    </row>
    <row r="32" spans="1:3" ht="13.5" thickBot="1">
      <c r="A32" s="5" t="s">
        <v>30</v>
      </c>
      <c r="B32" s="49">
        <v>238</v>
      </c>
      <c r="C32" s="49">
        <v>2252</v>
      </c>
    </row>
    <row r="33" spans="1:3" ht="13.5" thickBot="1">
      <c r="A33" s="5" t="s">
        <v>31</v>
      </c>
      <c r="B33" s="49">
        <v>2500</v>
      </c>
      <c r="C33" s="49">
        <v>2500</v>
      </c>
    </row>
    <row r="34" spans="1:3" ht="13.5" thickBot="1">
      <c r="A34" s="5" t="s">
        <v>32</v>
      </c>
      <c r="B34" s="49">
        <v>480</v>
      </c>
      <c r="C34" s="49">
        <v>480</v>
      </c>
    </row>
    <row r="35" spans="1:3" ht="13.5" thickBot="1">
      <c r="A35" s="5" t="s">
        <v>33</v>
      </c>
      <c r="B35" s="49">
        <v>354</v>
      </c>
      <c r="C35" s="49">
        <v>325</v>
      </c>
    </row>
    <row r="36" spans="1:3" ht="13.5" thickBot="1">
      <c r="A36" s="5" t="s">
        <v>34</v>
      </c>
      <c r="B36" s="49">
        <v>13500</v>
      </c>
      <c r="C36" s="49">
        <v>6400</v>
      </c>
    </row>
    <row r="37" spans="1:3" ht="13.5" thickBot="1">
      <c r="A37" s="5" t="s">
        <v>35</v>
      </c>
      <c r="B37" s="49">
        <v>12600</v>
      </c>
      <c r="C37" s="49">
        <v>12600</v>
      </c>
    </row>
    <row r="38" spans="1:3" ht="13.5" thickBot="1">
      <c r="A38" s="5" t="s">
        <v>36</v>
      </c>
      <c r="B38" s="49">
        <v>1406</v>
      </c>
      <c r="C38" s="49">
        <v>1406</v>
      </c>
    </row>
    <row r="39" spans="1:3" ht="13.5" thickBot="1">
      <c r="A39" s="5" t="s">
        <v>37</v>
      </c>
      <c r="B39" s="49"/>
      <c r="C39" s="49">
        <v>-400</v>
      </c>
    </row>
    <row r="40" spans="1:3" ht="13.5" thickBot="1">
      <c r="A40" s="5" t="s">
        <v>38</v>
      </c>
      <c r="B40" s="49">
        <v>428</v>
      </c>
      <c r="C40" s="49">
        <v>428</v>
      </c>
    </row>
    <row r="41" spans="1:3" ht="13.5" thickBot="1">
      <c r="A41" s="5" t="s">
        <v>39</v>
      </c>
      <c r="B41" s="49"/>
      <c r="C41" s="49">
        <v>1885</v>
      </c>
    </row>
    <row r="42" spans="1:3" ht="13.5" thickBot="1">
      <c r="A42" s="5" t="s">
        <v>40</v>
      </c>
      <c r="B42" s="49"/>
      <c r="C42" s="49">
        <v>-35</v>
      </c>
    </row>
    <row r="43" spans="1:3" ht="13.5" thickBot="1">
      <c r="A43" s="5" t="s">
        <v>41</v>
      </c>
      <c r="B43" s="49">
        <v>21400</v>
      </c>
      <c r="C43" s="49">
        <v>11340</v>
      </c>
    </row>
    <row r="44" spans="1:3" ht="13.5" thickBot="1">
      <c r="A44" s="5" t="s">
        <v>42</v>
      </c>
      <c r="B44" s="49">
        <v>5135</v>
      </c>
      <c r="C44" s="49">
        <v>1000</v>
      </c>
    </row>
    <row r="45" spans="1:3" ht="13.5" thickBot="1">
      <c r="A45" s="5" t="s">
        <v>43</v>
      </c>
      <c r="B45" s="49">
        <v>126</v>
      </c>
      <c r="C45" s="49"/>
    </row>
    <row r="46" spans="1:3" ht="13.5" thickBot="1">
      <c r="A46" s="5" t="s">
        <v>44</v>
      </c>
      <c r="B46" s="49">
        <v>-1355</v>
      </c>
      <c r="C46" s="49">
        <v>2416</v>
      </c>
    </row>
    <row r="47" spans="1:3" ht="13.5" thickBot="1">
      <c r="A47" s="5" t="s">
        <v>45</v>
      </c>
      <c r="B47" s="49">
        <v>3100</v>
      </c>
      <c r="C47" s="49">
        <v>3100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2"/>
  <headerFooter alignWithMargins="0">
    <oddHeader>&amp;LCOMPANHIA DE MADEIRAS NOBRES FÊNIX
PAPEL MESTRE&amp;RSALDOS DO RAZÃO SINTÉTICO
</oddHeader>
    <oddFooter>&amp;LDOCENTE - ARIEVALDO ALVES DE LIMA
http://www.grupoempresarial.adm.br&amp;C&amp;P&amp;R&amp;D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21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41.140625" style="0" customWidth="1"/>
    <col min="2" max="2" width="16.28125" style="0" customWidth="1"/>
    <col min="3" max="3" width="14.7109375" style="0" customWidth="1"/>
  </cols>
  <sheetData>
    <row r="4" spans="1:3" ht="12.75">
      <c r="A4" s="9" t="s">
        <v>0</v>
      </c>
      <c r="B4" s="9" t="s">
        <v>1</v>
      </c>
      <c r="C4" s="9" t="s">
        <v>2</v>
      </c>
    </row>
    <row r="5" spans="1:3" ht="12.75">
      <c r="A5" s="10" t="s">
        <v>41</v>
      </c>
      <c r="B5" s="11">
        <v>21400</v>
      </c>
      <c r="C5" s="11">
        <v>11340</v>
      </c>
    </row>
    <row r="6" spans="1:3" ht="12.75">
      <c r="A6" s="10" t="s">
        <v>22</v>
      </c>
      <c r="B6" s="12"/>
      <c r="C6" s="12">
        <v>150</v>
      </c>
    </row>
    <row r="7" spans="1:5" ht="12.75">
      <c r="A7" s="10" t="s">
        <v>15</v>
      </c>
      <c r="B7" s="12"/>
      <c r="C7" s="11">
        <v>2014</v>
      </c>
      <c r="E7" s="8"/>
    </row>
    <row r="8" spans="1:3" ht="12.75">
      <c r="A8" s="10" t="s">
        <v>9</v>
      </c>
      <c r="B8" s="11">
        <v>9250</v>
      </c>
      <c r="C8" s="11">
        <v>10528</v>
      </c>
    </row>
    <row r="9" spans="1:3" ht="12.75">
      <c r="A9" s="18" t="s">
        <v>46</v>
      </c>
      <c r="B9" s="24">
        <f>B5-B6-B7-B8</f>
        <v>12150</v>
      </c>
      <c r="C9" s="24">
        <f>C5-C6-C7-C8</f>
        <v>-1352</v>
      </c>
    </row>
    <row r="10" spans="1:3" ht="12.75">
      <c r="A10" s="10" t="s">
        <v>13</v>
      </c>
      <c r="B10" s="12">
        <v>96</v>
      </c>
      <c r="C10" s="12"/>
    </row>
    <row r="11" spans="1:3" ht="12.75">
      <c r="A11" s="10" t="s">
        <v>14</v>
      </c>
      <c r="B11" s="12">
        <v>651</v>
      </c>
      <c r="C11" s="12"/>
    </row>
    <row r="12" spans="1:3" ht="12.75">
      <c r="A12" s="10" t="s">
        <v>16</v>
      </c>
      <c r="B12" s="12">
        <v>348</v>
      </c>
      <c r="C12" s="12">
        <v>485</v>
      </c>
    </row>
    <row r="13" spans="1:3" ht="12.75">
      <c r="A13" s="10" t="s">
        <v>18</v>
      </c>
      <c r="B13" s="12">
        <v>496</v>
      </c>
      <c r="C13" s="12">
        <v>29</v>
      </c>
    </row>
    <row r="14" spans="1:3" ht="12.75">
      <c r="A14" s="10" t="s">
        <v>19</v>
      </c>
      <c r="B14" s="12">
        <v>141</v>
      </c>
      <c r="C14" s="12"/>
    </row>
    <row r="15" spans="1:3" ht="12.75">
      <c r="A15" s="10" t="s">
        <v>20</v>
      </c>
      <c r="B15" s="12">
        <v>483</v>
      </c>
      <c r="C15" s="12">
        <v>435</v>
      </c>
    </row>
    <row r="16" spans="1:3" ht="12.75">
      <c r="A16" s="10" t="s">
        <v>21</v>
      </c>
      <c r="B16" s="12">
        <v>635</v>
      </c>
      <c r="C16" s="12"/>
    </row>
    <row r="17" spans="1:3" ht="12.75">
      <c r="A17" s="10" t="s">
        <v>43</v>
      </c>
      <c r="B17" s="12">
        <v>126</v>
      </c>
      <c r="C17" s="12"/>
    </row>
    <row r="18" spans="1:3" ht="12.75">
      <c r="A18" s="18" t="s">
        <v>81</v>
      </c>
      <c r="B18" s="24">
        <f>B9-B10-B11-B12-B13-B14-B15-B16+B17</f>
        <v>9426</v>
      </c>
      <c r="C18" s="24">
        <f>C9-C10-C11-C12-C13-C14-C15-C16</f>
        <v>-2301</v>
      </c>
    </row>
    <row r="19" spans="1:3" ht="12.75">
      <c r="A19" s="10" t="s">
        <v>82</v>
      </c>
      <c r="B19" s="14">
        <f>20*B18/100</f>
        <v>1885.2</v>
      </c>
      <c r="C19" s="15"/>
    </row>
    <row r="20" spans="1:3" ht="12.75">
      <c r="A20" s="10" t="s">
        <v>83</v>
      </c>
      <c r="B20" s="14">
        <f>(B18-B19)*50%</f>
        <v>3770.4</v>
      </c>
      <c r="C20" s="15"/>
    </row>
    <row r="21" spans="1:3" ht="12.75">
      <c r="A21" s="18" t="s">
        <v>47</v>
      </c>
      <c r="B21" s="24">
        <f>B18-B19-B20+1</f>
        <v>3771.4</v>
      </c>
      <c r="C21" s="24">
        <f>C18-C19</f>
        <v>-2301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2"/>
  <headerFooter alignWithMargins="0">
    <oddHeader>&amp;LCOMPANHIA DE MADEIRAS NOBRES FÊNIX
PAPEL DE TRABALHO 1&amp;RDEMONSTRATIVO
DE RESULTADOS
DO EXERCÍCIO</oddHeader>
    <oddFooter>&amp;LDOCENTE - ARIEVALDO ALVES DE LIMA
http://www.grupoempresarial.adm.br&amp;C&amp;P&amp;R&amp;D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43"/>
  <sheetViews>
    <sheetView zoomScalePageLayoutView="0" workbookViewId="0" topLeftCell="A16">
      <selection activeCell="H44" sqref="H44"/>
    </sheetView>
  </sheetViews>
  <sheetFormatPr defaultColWidth="9.140625" defaultRowHeight="12.75"/>
  <cols>
    <col min="1" max="1" width="34.57421875" style="0" customWidth="1"/>
    <col min="2" max="3" width="16.28125" style="0" customWidth="1"/>
    <col min="4" max="4" width="31.28125" style="0" customWidth="1"/>
    <col min="5" max="5" width="16.28125" style="0" customWidth="1"/>
    <col min="6" max="6" width="14.7109375" style="0" customWidth="1"/>
  </cols>
  <sheetData>
    <row r="4" spans="1:6" ht="12.75">
      <c r="A4" s="16" t="s">
        <v>48</v>
      </c>
      <c r="B4" s="16" t="s">
        <v>1</v>
      </c>
      <c r="C4" s="16" t="s">
        <v>61</v>
      </c>
      <c r="D4" s="16" t="s">
        <v>49</v>
      </c>
      <c r="E4" s="16" t="s">
        <v>1</v>
      </c>
      <c r="F4" s="16" t="s">
        <v>50</v>
      </c>
    </row>
    <row r="5" spans="1:6" ht="12.75">
      <c r="A5" s="22" t="s">
        <v>51</v>
      </c>
      <c r="B5" s="25">
        <f>B7+B8+B9+B10+B12+B15+B16+B18</f>
        <v>25846</v>
      </c>
      <c r="C5" s="25">
        <f>C7+C8+C9+C10+C12+C13+C15+C18+C16+C11</f>
        <v>25857</v>
      </c>
      <c r="D5" s="17" t="s">
        <v>51</v>
      </c>
      <c r="E5" s="26">
        <f>E6+E7+E9+E10+E11+E13</f>
        <v>10877</v>
      </c>
      <c r="F5" s="26">
        <f>F13+F12+F11+F10+F9+F8+F7+F6</f>
        <v>14611</v>
      </c>
    </row>
    <row r="6" spans="1:6" ht="12.75">
      <c r="A6" s="22" t="s">
        <v>52</v>
      </c>
      <c r="B6" s="22"/>
      <c r="C6" s="22"/>
      <c r="D6" s="10" t="s">
        <v>23</v>
      </c>
      <c r="E6" s="11">
        <v>3770</v>
      </c>
      <c r="F6" s="11">
        <v>3770</v>
      </c>
    </row>
    <row r="7" spans="1:6" ht="12.75">
      <c r="A7" s="10" t="s">
        <v>7</v>
      </c>
      <c r="B7" s="12">
        <v>331</v>
      </c>
      <c r="C7" s="12">
        <v>526</v>
      </c>
      <c r="D7" s="10" t="s">
        <v>24</v>
      </c>
      <c r="E7" s="11">
        <v>3150</v>
      </c>
      <c r="F7" s="11">
        <v>3150</v>
      </c>
    </row>
    <row r="8" spans="1:6" ht="12.75">
      <c r="A8" s="10" t="s">
        <v>6</v>
      </c>
      <c r="B8" s="11">
        <v>1255</v>
      </c>
      <c r="C8" s="11">
        <v>7125</v>
      </c>
      <c r="D8" s="10" t="s">
        <v>28</v>
      </c>
      <c r="E8" s="11"/>
      <c r="F8" s="12">
        <v>750</v>
      </c>
    </row>
    <row r="9" spans="1:6" ht="12.75">
      <c r="A9" s="10" t="s">
        <v>5</v>
      </c>
      <c r="B9" s="12">
        <v>800</v>
      </c>
      <c r="C9" s="11">
        <v>3800</v>
      </c>
      <c r="D9" s="10" t="s">
        <v>30</v>
      </c>
      <c r="E9" s="11">
        <v>238</v>
      </c>
      <c r="F9" s="11">
        <v>2252</v>
      </c>
    </row>
    <row r="10" spans="1:6" ht="12.75">
      <c r="A10" s="10" t="s">
        <v>29</v>
      </c>
      <c r="B10" s="12">
        <v>126</v>
      </c>
      <c r="C10" s="12">
        <v>126</v>
      </c>
      <c r="D10" s="10" t="s">
        <v>38</v>
      </c>
      <c r="E10" s="11">
        <v>428</v>
      </c>
      <c r="F10" s="12">
        <v>428</v>
      </c>
    </row>
    <row r="11" spans="1:6" ht="12.75">
      <c r="A11" s="18" t="s">
        <v>53</v>
      </c>
      <c r="B11" s="15"/>
      <c r="C11" s="15"/>
      <c r="D11" s="10" t="s">
        <v>39</v>
      </c>
      <c r="E11" s="11">
        <v>1885</v>
      </c>
      <c r="F11" s="11">
        <v>1885</v>
      </c>
    </row>
    <row r="12" spans="1:6" ht="12.75">
      <c r="A12" s="10" t="s">
        <v>25</v>
      </c>
      <c r="B12" s="11">
        <v>8300</v>
      </c>
      <c r="C12" s="11">
        <v>6975</v>
      </c>
      <c r="D12" s="10" t="s">
        <v>26</v>
      </c>
      <c r="E12" s="11"/>
      <c r="F12" s="12">
        <v>970</v>
      </c>
    </row>
    <row r="13" spans="1:6" ht="12.75">
      <c r="A13" s="10" t="s">
        <v>37</v>
      </c>
      <c r="B13" s="12"/>
      <c r="C13" s="12">
        <v>-400</v>
      </c>
      <c r="D13" s="10" t="s">
        <v>36</v>
      </c>
      <c r="E13" s="11">
        <v>1406</v>
      </c>
      <c r="F13" s="11">
        <v>1406</v>
      </c>
    </row>
    <row r="14" spans="1:6" ht="12.75">
      <c r="A14" s="18" t="s">
        <v>54</v>
      </c>
      <c r="B14" s="15"/>
      <c r="C14" s="15"/>
      <c r="D14" s="12"/>
      <c r="E14" s="11"/>
      <c r="F14" s="12"/>
    </row>
    <row r="15" spans="1:6" ht="12.75">
      <c r="A15" s="10" t="s">
        <v>33</v>
      </c>
      <c r="B15" s="12">
        <v>354</v>
      </c>
      <c r="C15" s="12">
        <v>325</v>
      </c>
      <c r="D15" s="12"/>
      <c r="E15" s="11"/>
      <c r="F15" s="12"/>
    </row>
    <row r="16" spans="1:6" ht="12.75">
      <c r="A16" s="10" t="s">
        <v>34</v>
      </c>
      <c r="B16" s="11">
        <v>13500</v>
      </c>
      <c r="C16" s="11">
        <v>6400</v>
      </c>
      <c r="D16" s="19" t="s">
        <v>77</v>
      </c>
      <c r="E16" s="50">
        <f>E18+E19+E20+E24+E25+E26</f>
        <v>34123.4</v>
      </c>
      <c r="F16" s="50">
        <f>F18+F19+F20+F24+F25+F26</f>
        <v>30365</v>
      </c>
    </row>
    <row r="17" spans="1:6" ht="12.75">
      <c r="A17" s="18" t="s">
        <v>55</v>
      </c>
      <c r="B17" s="15"/>
      <c r="C17" s="15"/>
      <c r="D17" s="19" t="s">
        <v>59</v>
      </c>
      <c r="E17" s="11"/>
      <c r="F17" s="15"/>
    </row>
    <row r="18" spans="1:6" ht="13.5" thickBot="1">
      <c r="A18" s="10" t="s">
        <v>17</v>
      </c>
      <c r="B18" s="11">
        <v>1180</v>
      </c>
      <c r="C18" s="12">
        <v>980</v>
      </c>
      <c r="D18" s="5" t="s">
        <v>78</v>
      </c>
      <c r="E18" s="4">
        <v>5135</v>
      </c>
      <c r="F18" s="4">
        <v>1000</v>
      </c>
    </row>
    <row r="19" spans="1:8" ht="12.75">
      <c r="A19" s="18"/>
      <c r="B19" s="15"/>
      <c r="C19" s="15"/>
      <c r="D19" s="6" t="s">
        <v>79</v>
      </c>
      <c r="E19" s="27">
        <v>-3428</v>
      </c>
      <c r="F19" s="28">
        <v>-750</v>
      </c>
      <c r="H19" s="7"/>
    </row>
    <row r="20" spans="1:6" ht="12.75">
      <c r="A20" s="18" t="s">
        <v>77</v>
      </c>
      <c r="B20" s="50">
        <f>B22+B24+B27+B28+B29+B30+B32+B33</f>
        <v>19154</v>
      </c>
      <c r="C20" s="50">
        <f>C22+C24+C25+C27+C28+C29+C30+C32+C33</f>
        <v>19119</v>
      </c>
      <c r="D20" s="10" t="s">
        <v>27</v>
      </c>
      <c r="E20" s="11">
        <v>5000</v>
      </c>
      <c r="F20" s="11">
        <v>5000</v>
      </c>
    </row>
    <row r="21" spans="1:6" ht="12.75">
      <c r="A21" s="18" t="s">
        <v>56</v>
      </c>
      <c r="B21" s="15"/>
      <c r="C21" s="15"/>
      <c r="D21" s="10"/>
      <c r="E21" s="11"/>
      <c r="F21" s="11"/>
    </row>
    <row r="22" spans="1:6" ht="12.75">
      <c r="A22" s="10" t="s">
        <v>11</v>
      </c>
      <c r="B22" s="11">
        <v>1300</v>
      </c>
      <c r="C22" s="11">
        <v>1300</v>
      </c>
      <c r="D22" s="15"/>
      <c r="E22" s="13"/>
      <c r="F22" s="15"/>
    </row>
    <row r="23" spans="1:6" ht="12.75">
      <c r="A23" s="18" t="s">
        <v>58</v>
      </c>
      <c r="B23" s="15"/>
      <c r="C23" s="15"/>
      <c r="D23" s="17" t="s">
        <v>60</v>
      </c>
      <c r="E23" s="11"/>
      <c r="F23" s="15"/>
    </row>
    <row r="24" spans="1:6" ht="12.75">
      <c r="A24" s="21" t="s">
        <v>3</v>
      </c>
      <c r="B24" s="11">
        <v>1150</v>
      </c>
      <c r="C24" s="11">
        <v>1150</v>
      </c>
      <c r="D24" s="10" t="s">
        <v>8</v>
      </c>
      <c r="E24" s="11">
        <v>25000</v>
      </c>
      <c r="F24" s="11">
        <v>25000</v>
      </c>
    </row>
    <row r="25" spans="1:6" ht="12.75">
      <c r="A25" s="10" t="s">
        <v>40</v>
      </c>
      <c r="B25" s="12"/>
      <c r="C25" s="12">
        <v>-35</v>
      </c>
      <c r="D25" s="20" t="s">
        <v>47</v>
      </c>
      <c r="E25" s="11">
        <f>DRE!B21</f>
        <v>3771.4</v>
      </c>
      <c r="F25" s="13">
        <f>DRE!C21</f>
        <v>-2301</v>
      </c>
    </row>
    <row r="26" spans="1:6" ht="12.75">
      <c r="A26" s="18" t="s">
        <v>57</v>
      </c>
      <c r="B26" s="15"/>
      <c r="C26" s="15"/>
      <c r="D26" s="10" t="s">
        <v>44</v>
      </c>
      <c r="E26" s="11">
        <v>-1355</v>
      </c>
      <c r="F26" s="11">
        <v>2416</v>
      </c>
    </row>
    <row r="27" spans="1:6" ht="12.75">
      <c r="A27" s="10" t="s">
        <v>45</v>
      </c>
      <c r="B27" s="11">
        <v>3100</v>
      </c>
      <c r="C27" s="11">
        <v>3100</v>
      </c>
      <c r="D27" s="12"/>
      <c r="E27" s="11"/>
      <c r="F27" s="15"/>
    </row>
    <row r="28" spans="1:6" ht="12.75">
      <c r="A28" s="10" t="s">
        <v>31</v>
      </c>
      <c r="B28" s="11">
        <v>2500</v>
      </c>
      <c r="C28" s="11">
        <v>2500</v>
      </c>
      <c r="D28" s="12"/>
      <c r="E28" s="11"/>
      <c r="F28" s="15"/>
    </row>
    <row r="29" spans="1:6" ht="12.75">
      <c r="A29" s="10" t="s">
        <v>35</v>
      </c>
      <c r="B29" s="11">
        <v>12600</v>
      </c>
      <c r="C29" s="11">
        <v>12600</v>
      </c>
      <c r="D29" s="11"/>
      <c r="E29" s="11"/>
      <c r="F29" s="15"/>
    </row>
    <row r="30" spans="1:6" ht="12.75">
      <c r="A30" s="10" t="s">
        <v>12</v>
      </c>
      <c r="B30" s="11">
        <v>-1880</v>
      </c>
      <c r="C30" s="11">
        <v>-1880</v>
      </c>
      <c r="D30" s="11"/>
      <c r="E30" s="11"/>
      <c r="F30" s="15"/>
    </row>
    <row r="31" spans="1:6" ht="12.75">
      <c r="A31" s="18" t="s">
        <v>80</v>
      </c>
      <c r="B31" s="15"/>
      <c r="C31" s="15"/>
      <c r="D31" s="11"/>
      <c r="E31" s="11"/>
      <c r="F31" s="15"/>
    </row>
    <row r="32" spans="1:6" ht="12.75">
      <c r="A32" s="10" t="s">
        <v>32</v>
      </c>
      <c r="B32" s="12">
        <v>480</v>
      </c>
      <c r="C32" s="12">
        <v>480</v>
      </c>
      <c r="D32" s="15"/>
      <c r="E32" s="15"/>
      <c r="F32" s="15"/>
    </row>
    <row r="33" spans="1:6" ht="12.75">
      <c r="A33" s="10" t="s">
        <v>4</v>
      </c>
      <c r="B33" s="12">
        <v>-96</v>
      </c>
      <c r="C33" s="12">
        <v>-96</v>
      </c>
      <c r="D33" s="15"/>
      <c r="E33" s="15"/>
      <c r="F33" s="15"/>
    </row>
    <row r="34" spans="1:6" ht="12.75">
      <c r="A34" s="15"/>
      <c r="B34" s="15"/>
      <c r="C34" s="15"/>
      <c r="D34" s="15"/>
      <c r="E34" s="15"/>
      <c r="F34" s="15"/>
    </row>
    <row r="35" spans="1:10" ht="12.75">
      <c r="A35" s="22" t="s">
        <v>62</v>
      </c>
      <c r="B35" s="24">
        <f>B5+B20</f>
        <v>45000</v>
      </c>
      <c r="C35" s="24">
        <f>+C5+C20</f>
        <v>44976</v>
      </c>
      <c r="D35" s="22" t="s">
        <v>63</v>
      </c>
      <c r="E35" s="23">
        <f>E5+E16</f>
        <v>45000.4</v>
      </c>
      <c r="F35" s="23">
        <f>F5+F16</f>
        <v>44976</v>
      </c>
      <c r="J35" s="51"/>
    </row>
    <row r="37" ht="12.75">
      <c r="H37" s="7"/>
    </row>
    <row r="43" ht="12.75">
      <c r="H43">
        <f>44976+1250</f>
        <v>46226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&amp;LCOMPANHIA DE MADEIRAS NOBRES FÊNIX
PAPEL DE TRABALHO 2&amp;RBALANÇO PATRIMONIAL</oddHeader>
    <oddFooter>&amp;LDOCENTE - ARIEVALDO ALVES DE LIMA
http://www.grupoempresarial.adm.br&amp;C&amp;P&amp;R&amp;D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F36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34.57421875" style="0" customWidth="1"/>
    <col min="2" max="2" width="16.28125" style="0" customWidth="1"/>
    <col min="3" max="3" width="15.57421875" style="0" customWidth="1"/>
    <col min="4" max="4" width="13.7109375" style="0" customWidth="1"/>
    <col min="5" max="5" width="13.57421875" style="0" customWidth="1"/>
    <col min="6" max="6" width="13.7109375" style="0" customWidth="1"/>
  </cols>
  <sheetData>
    <row r="4" spans="1:6" ht="17.25" customHeight="1">
      <c r="A4" s="29" t="s">
        <v>64</v>
      </c>
      <c r="B4" s="29" t="s">
        <v>65</v>
      </c>
      <c r="C4" s="29" t="s">
        <v>66</v>
      </c>
      <c r="D4" s="29" t="s">
        <v>67</v>
      </c>
      <c r="E4" s="29" t="s">
        <v>68</v>
      </c>
      <c r="F4" s="29" t="s">
        <v>69</v>
      </c>
    </row>
    <row r="5" spans="1:6" ht="24" customHeight="1">
      <c r="A5" s="41" t="s">
        <v>70</v>
      </c>
      <c r="B5" s="42">
        <v>331</v>
      </c>
      <c r="C5" s="42">
        <v>4361</v>
      </c>
      <c r="D5" s="43">
        <v>5711</v>
      </c>
      <c r="E5" s="44">
        <v>6026</v>
      </c>
      <c r="F5" s="45">
        <v>331</v>
      </c>
    </row>
    <row r="6" spans="1:6" ht="24.75" customHeight="1">
      <c r="A6" s="46" t="s">
        <v>71</v>
      </c>
      <c r="B6" s="42">
        <v>4000</v>
      </c>
      <c r="C6" s="42">
        <v>1500</v>
      </c>
      <c r="D6" s="47">
        <v>315</v>
      </c>
      <c r="E6" s="44">
        <v>1000</v>
      </c>
      <c r="F6" s="44">
        <v>6815</v>
      </c>
    </row>
    <row r="7" spans="1:6" ht="21.75" customHeight="1">
      <c r="A7" s="41" t="s">
        <v>72</v>
      </c>
      <c r="B7" s="42"/>
      <c r="C7" s="42"/>
      <c r="D7" s="47"/>
      <c r="E7" s="44">
        <v>-6500</v>
      </c>
      <c r="F7" s="44">
        <v>-6500</v>
      </c>
    </row>
    <row r="8" spans="1:6" ht="21" customHeight="1">
      <c r="A8" s="41" t="s">
        <v>73</v>
      </c>
      <c r="B8" s="42">
        <v>30</v>
      </c>
      <c r="C8" s="42"/>
      <c r="D8" s="47"/>
      <c r="E8" s="45"/>
      <c r="F8" s="45">
        <v>30</v>
      </c>
    </row>
    <row r="9" spans="1:6" ht="19.5" customHeight="1">
      <c r="A9" s="41" t="s">
        <v>74</v>
      </c>
      <c r="B9" s="42"/>
      <c r="C9" s="48">
        <v>-150</v>
      </c>
      <c r="D9" s="47"/>
      <c r="E9" s="45"/>
      <c r="F9" s="45">
        <v>-150</v>
      </c>
    </row>
    <row r="10" spans="1:6" ht="25.5" customHeight="1">
      <c r="A10" s="41" t="s">
        <v>75</v>
      </c>
      <c r="B10" s="42">
        <f>SUM(B6:B9)</f>
        <v>4030</v>
      </c>
      <c r="C10" s="42">
        <f>SUM(C6:C9)</f>
        <v>1350</v>
      </c>
      <c r="D10" s="42">
        <f>SUM(D6:D9)</f>
        <v>315</v>
      </c>
      <c r="E10" s="42">
        <f>SUM(E6:E9)</f>
        <v>-5500</v>
      </c>
      <c r="F10" s="44">
        <f>SUM(B10:E10)</f>
        <v>195</v>
      </c>
    </row>
    <row r="11" spans="1:6" ht="21" customHeight="1">
      <c r="A11" s="41" t="s">
        <v>76</v>
      </c>
      <c r="B11" s="42">
        <f>B5+B10</f>
        <v>4361</v>
      </c>
      <c r="C11" s="42">
        <f>C5+C10</f>
        <v>5711</v>
      </c>
      <c r="D11" s="42">
        <f>D5+D10</f>
        <v>6026</v>
      </c>
      <c r="E11" s="42">
        <f>E5+E10</f>
        <v>526</v>
      </c>
      <c r="F11" s="44">
        <f>F5+F6+F7+F8+F9</f>
        <v>526</v>
      </c>
    </row>
    <row r="12" spans="1:4" s="33" customFormat="1" ht="12.75">
      <c r="A12" s="30"/>
      <c r="B12" s="31"/>
      <c r="C12" s="31"/>
      <c r="D12" s="32"/>
    </row>
    <row r="13" spans="1:4" s="33" customFormat="1" ht="12.75">
      <c r="A13" s="30"/>
      <c r="B13" s="31"/>
      <c r="C13" s="31"/>
      <c r="D13" s="32"/>
    </row>
    <row r="14" spans="1:4" s="33" customFormat="1" ht="12.75">
      <c r="A14" s="34"/>
      <c r="B14" s="35"/>
      <c r="C14" s="35"/>
      <c r="D14" s="32"/>
    </row>
    <row r="15" spans="1:4" s="33" customFormat="1" ht="12.75">
      <c r="A15" s="30"/>
      <c r="B15" s="36"/>
      <c r="C15" s="36"/>
      <c r="D15" s="32"/>
    </row>
    <row r="16" spans="1:4" s="33" customFormat="1" ht="12.75">
      <c r="A16" s="34"/>
      <c r="B16" s="32"/>
      <c r="C16" s="32"/>
      <c r="D16" s="32"/>
    </row>
    <row r="17" spans="1:4" s="33" customFormat="1" ht="12.75">
      <c r="A17" s="30"/>
      <c r="B17" s="36"/>
      <c r="C17" s="31"/>
      <c r="D17" s="32"/>
    </row>
    <row r="18" spans="1:4" s="33" customFormat="1" ht="12.75">
      <c r="A18" s="34"/>
      <c r="B18" s="32"/>
      <c r="C18" s="32"/>
      <c r="D18" s="32"/>
    </row>
    <row r="19" spans="1:4" s="33" customFormat="1" ht="12.75">
      <c r="A19" s="30"/>
      <c r="B19" s="36"/>
      <c r="C19" s="36"/>
      <c r="D19" s="32"/>
    </row>
    <row r="20" spans="1:4" s="33" customFormat="1" ht="12.75">
      <c r="A20" s="37"/>
      <c r="B20" s="36"/>
      <c r="C20" s="36"/>
      <c r="D20" s="32"/>
    </row>
    <row r="21" spans="1:4" s="33" customFormat="1" ht="12.75">
      <c r="A21" s="30"/>
      <c r="B21" s="36"/>
      <c r="C21" s="36"/>
      <c r="D21" s="32"/>
    </row>
    <row r="22" spans="1:4" s="33" customFormat="1" ht="12.75">
      <c r="A22" s="30"/>
      <c r="B22" s="36"/>
      <c r="C22" s="36"/>
      <c r="D22" s="32"/>
    </row>
    <row r="23" spans="1:4" s="33" customFormat="1" ht="12.75">
      <c r="A23" s="30"/>
      <c r="B23" s="36"/>
      <c r="C23" s="36"/>
      <c r="D23" s="32"/>
    </row>
    <row r="24" spans="1:4" s="33" customFormat="1" ht="12.75">
      <c r="A24" s="30"/>
      <c r="B24" s="31"/>
      <c r="C24" s="31"/>
      <c r="D24" s="32"/>
    </row>
    <row r="25" spans="1:4" s="33" customFormat="1" ht="12.75">
      <c r="A25" s="30"/>
      <c r="B25" s="36"/>
      <c r="C25" s="36"/>
      <c r="D25" s="32"/>
    </row>
    <row r="26" spans="1:4" s="33" customFormat="1" ht="12.75">
      <c r="A26" s="30"/>
      <c r="B26" s="36"/>
      <c r="C26" s="36"/>
      <c r="D26" s="32"/>
    </row>
    <row r="27" spans="1:4" s="33" customFormat="1" ht="12.75">
      <c r="A27" s="34"/>
      <c r="B27" s="36"/>
      <c r="C27" s="36"/>
      <c r="D27" s="32"/>
    </row>
    <row r="28" spans="1:4" s="33" customFormat="1" ht="12.75">
      <c r="A28" s="30"/>
      <c r="B28" s="36"/>
      <c r="C28" s="36"/>
      <c r="D28" s="32"/>
    </row>
    <row r="29" spans="1:4" s="33" customFormat="1" ht="12.75">
      <c r="A29" s="30"/>
      <c r="B29" s="36"/>
      <c r="C29" s="36"/>
      <c r="D29" s="32"/>
    </row>
    <row r="30" spans="1:4" s="33" customFormat="1" ht="12.75">
      <c r="A30" s="34"/>
      <c r="B30" s="38"/>
      <c r="C30" s="38"/>
      <c r="D30" s="32"/>
    </row>
    <row r="31" spans="1:4" s="33" customFormat="1" ht="12.75">
      <c r="A31" s="30"/>
      <c r="B31" s="31"/>
      <c r="C31" s="31"/>
      <c r="D31" s="32"/>
    </row>
    <row r="32" spans="1:4" s="33" customFormat="1" ht="12.75">
      <c r="A32" s="34"/>
      <c r="B32" s="31"/>
      <c r="C32" s="31"/>
      <c r="D32" s="32"/>
    </row>
    <row r="33" spans="1:4" s="33" customFormat="1" ht="12.75">
      <c r="A33" s="32"/>
      <c r="B33" s="39"/>
      <c r="C33" s="39"/>
      <c r="D33" s="35"/>
    </row>
    <row r="34" spans="1:4" s="33" customFormat="1" ht="12.75">
      <c r="A34" s="40"/>
      <c r="B34" s="39"/>
      <c r="C34" s="39"/>
      <c r="D34" s="35"/>
    </row>
    <row r="35" spans="1:4" s="33" customFormat="1" ht="12.75">
      <c r="A35" s="32"/>
      <c r="B35" s="38"/>
      <c r="C35" s="35"/>
      <c r="D35" s="38"/>
    </row>
    <row r="36" ht="12.75">
      <c r="F36" s="7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&amp;LCOMPANHIA DE MADEIRAS NOBRES FÊNIX
PAPEL DE TRABALHO 3&amp;RBALANÇO PATRIMONIAL</oddHeader>
    <oddFooter>&amp;LDOCENTE - ARIEVALDO ALVES DE LIMA
http://www.grupoempresarial.adm.br&amp;C&amp;P&amp;R&amp;D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</dc:creator>
  <cp:keywords/>
  <dc:description/>
  <cp:lastModifiedBy>Unigranrio</cp:lastModifiedBy>
  <cp:lastPrinted>2008-10-25T13:24:10Z</cp:lastPrinted>
  <dcterms:created xsi:type="dcterms:W3CDTF">2006-07-31T13:18:07Z</dcterms:created>
  <dcterms:modified xsi:type="dcterms:W3CDTF">2016-11-30T20:23:52Z</dcterms:modified>
  <cp:category/>
  <cp:version/>
  <cp:contentType/>
  <cp:contentStatus/>
</cp:coreProperties>
</file>