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1"/>
  </bookViews>
  <sheets>
    <sheet name="Livro Diário" sheetId="1" r:id="rId1"/>
    <sheet name="Razonetes" sheetId="2" r:id="rId2"/>
    <sheet name="Balanço" sheetId="3" r:id="rId3"/>
  </sheets>
  <definedNames>
    <definedName name="_xlnm.Print_Area" localSheetId="2">'Balanço'!$A$1:$F$32</definedName>
    <definedName name="_xlnm.Print_Area" localSheetId="0">'Livro Diário'!$A$1:$F$39</definedName>
  </definedNames>
  <calcPr fullCalcOnLoad="1"/>
</workbook>
</file>

<file path=xl/sharedStrings.xml><?xml version="1.0" encoding="utf-8"?>
<sst xmlns="http://schemas.openxmlformats.org/spreadsheetml/2006/main" count="101" uniqueCount="65">
  <si>
    <t>Mercadoria</t>
  </si>
  <si>
    <t>D</t>
  </si>
  <si>
    <t>C</t>
  </si>
  <si>
    <t>Duplicata a Receber</t>
  </si>
  <si>
    <t>01</t>
  </si>
  <si>
    <t>a</t>
  </si>
  <si>
    <t>02</t>
  </si>
  <si>
    <t>03</t>
  </si>
  <si>
    <t>04</t>
  </si>
  <si>
    <t>05</t>
  </si>
  <si>
    <t>06</t>
  </si>
  <si>
    <t>07</t>
  </si>
  <si>
    <t>Marcadorias</t>
  </si>
  <si>
    <t>Fornecedores</t>
  </si>
  <si>
    <t>Impostos a Recolher</t>
  </si>
  <si>
    <t>Caixa</t>
  </si>
  <si>
    <t>Depreciação Acumulada</t>
  </si>
  <si>
    <t>Terrenos</t>
  </si>
  <si>
    <t>Veiculos</t>
  </si>
  <si>
    <t>Faturamento a entregar</t>
  </si>
  <si>
    <t>Outras obrigações</t>
  </si>
  <si>
    <t>Salários a Pagar</t>
  </si>
  <si>
    <t>Capital Social</t>
  </si>
  <si>
    <t>Despesa Financeira</t>
  </si>
  <si>
    <t>ATIVO</t>
  </si>
  <si>
    <t>PASSIVO</t>
  </si>
  <si>
    <t>- Disponivel</t>
  </si>
  <si>
    <t>- Direitos</t>
  </si>
  <si>
    <t>- Estoque</t>
  </si>
  <si>
    <t>- Pagamentos Antecipados</t>
  </si>
  <si>
    <t>- Imobilizado</t>
  </si>
  <si>
    <t>Reserva de Lucro</t>
  </si>
  <si>
    <t>Exigível a Longo Prazo</t>
  </si>
  <si>
    <t>Patrimônio Líquido</t>
  </si>
  <si>
    <t>Mercadorias</t>
  </si>
  <si>
    <t>Aplicações de Recursos</t>
  </si>
  <si>
    <t>Origens de Recursos</t>
  </si>
  <si>
    <t>Circulante</t>
  </si>
  <si>
    <t>chek-list</t>
  </si>
  <si>
    <t>Provisão Imposto de Renda</t>
  </si>
  <si>
    <t xml:space="preserve">Provisão 13º Salário </t>
  </si>
  <si>
    <t>Provisão Férias</t>
  </si>
  <si>
    <t>Devoluções de Vendas</t>
  </si>
  <si>
    <t>Duplicatas a Receber</t>
  </si>
  <si>
    <t>Vc devolução de cliente conforme nf entrada</t>
  </si>
  <si>
    <t>Custo das Mercadorias Vendidas</t>
  </si>
  <si>
    <t>Impostos a Recolher - ICMS</t>
  </si>
  <si>
    <t>Despesas de Impostos</t>
  </si>
  <si>
    <t>Reservas de Lucros</t>
  </si>
  <si>
    <t>Vr reposição ao estoque devolução cliente</t>
  </si>
  <si>
    <t>Vr estorno imposto indevido</t>
  </si>
  <si>
    <t xml:space="preserve">Vr estorno IR </t>
  </si>
  <si>
    <t>Despesas de Impostos - ICMS</t>
  </si>
  <si>
    <t xml:space="preserve">Custos Mercadorias </t>
  </si>
  <si>
    <t>Estorno de gastos ref devolução cliente</t>
  </si>
  <si>
    <t>Vr. Acerto conta / devolução cliente</t>
  </si>
  <si>
    <t>Vr provisão IR ajustado</t>
  </si>
  <si>
    <t>SB</t>
  </si>
  <si>
    <t>Despesa Impostos ICMS</t>
  </si>
  <si>
    <t>Custos das Vendas</t>
  </si>
  <si>
    <t>Provisão Imp Renda</t>
  </si>
  <si>
    <t>Material Uso Consumo</t>
  </si>
  <si>
    <t>Não Circulante</t>
  </si>
  <si>
    <t>Receitas Antecipadas</t>
  </si>
  <si>
    <t>Custos Estimados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</si>
</sst>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#"/>
    <numFmt numFmtId="173" formatCode="#,###.00"/>
    <numFmt numFmtId="174" formatCode="mmm/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R$&quot;#,##0_);\(&quot;R$&quot;#,##0\)"/>
    <numFmt numFmtId="180" formatCode="&quot;R$&quot;#,##0_);[Red]\(&quot;R$&quot;#,##0\)"/>
    <numFmt numFmtId="181" formatCode="&quot;R$&quot;#,##0.00_);\(&quot;R$&quot;#,##0.00\)"/>
    <numFmt numFmtId="182" formatCode="&quot;R$&quot;#,##0.00_);[Red]\(&quot;R$&quot;#,##0.00\)"/>
    <numFmt numFmtId="183" formatCode="_(&quot;R$&quot;* #,##0_);_(&quot;R$&quot;* \(#,##0\);_(&quot;R$&quot;* &quot;-&quot;_);_(@_)"/>
    <numFmt numFmtId="184" formatCode="_(&quot;R$&quot;* #,##0.00_);_(&quot;R$&quot;* \(#,##0.00\);_(&quot;R$&quot;* &quot;-&quot;??_);_(@_)"/>
    <numFmt numFmtId="185" formatCode="&quot;R$&quot;#,##0.00"/>
    <numFmt numFmtId="186" formatCode="00000"/>
    <numFmt numFmtId="187" formatCode="00000\-000"/>
    <numFmt numFmtId="188" formatCode="#,##0.000"/>
    <numFmt numFmtId="189" formatCode="#,##0.0"/>
    <numFmt numFmtId="190" formatCode="#,##0.00_ ;\-#,##0.00\ "/>
  </numFmts>
  <fonts count="46">
    <font>
      <sz val="10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50" applyNumberFormat="1" applyFont="1" applyFill="1" applyBorder="1" applyAlignment="1">
      <alignment horizontal="center"/>
      <protection/>
    </xf>
    <xf numFmtId="0" fontId="3" fillId="0" borderId="0" xfId="50" applyNumberFormat="1" applyFont="1" applyFill="1">
      <alignment/>
      <protection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9" fontId="4" fillId="0" borderId="10" xfId="0" applyNumberFormat="1" applyFont="1" applyBorder="1" applyAlignment="1">
      <alignment horizontal="center"/>
    </xf>
    <xf numFmtId="39" fontId="4" fillId="0" borderId="11" xfId="0" applyNumberFormat="1" applyFont="1" applyBorder="1" applyAlignment="1">
      <alignment horizontal="center"/>
    </xf>
    <xf numFmtId="39" fontId="0" fillId="0" borderId="0" xfId="0" applyNumberFormat="1" applyAlignment="1">
      <alignment/>
    </xf>
    <xf numFmtId="1" fontId="6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9" fontId="3" fillId="0" borderId="0" xfId="50" applyNumberFormat="1" applyFont="1" applyFill="1" applyBorder="1" applyAlignment="1">
      <alignment/>
      <protection/>
    </xf>
    <xf numFmtId="0" fontId="3" fillId="0" borderId="0" xfId="50" applyNumberFormat="1" applyFont="1" applyFill="1" applyAlignment="1">
      <alignment/>
      <protection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70" fontId="0" fillId="0" borderId="0" xfId="47" applyAlignment="1">
      <alignment/>
    </xf>
    <xf numFmtId="0" fontId="9" fillId="0" borderId="0" xfId="50" applyNumberFormat="1" applyFont="1" applyFill="1" applyAlignment="1">
      <alignment horizontal="center"/>
      <protection/>
    </xf>
    <xf numFmtId="4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2" xfId="0" applyFont="1" applyBorder="1" applyAlignment="1">
      <alignment/>
    </xf>
    <xf numFmtId="170" fontId="3" fillId="0" borderId="12" xfId="47" applyFont="1" applyBorder="1" applyAlignment="1">
      <alignment/>
    </xf>
    <xf numFmtId="170" fontId="9" fillId="0" borderId="12" xfId="47" applyFont="1" applyBorder="1" applyAlignment="1">
      <alignment/>
    </xf>
    <xf numFmtId="0" fontId="3" fillId="0" borderId="12" xfId="0" applyFont="1" applyFill="1" applyBorder="1" applyAlignment="1">
      <alignment/>
    </xf>
    <xf numFmtId="49" fontId="9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39" fontId="3" fillId="0" borderId="13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39" fontId="3" fillId="0" borderId="14" xfId="0" applyNumberFormat="1" applyFont="1" applyBorder="1" applyAlignment="1">
      <alignment/>
    </xf>
    <xf numFmtId="39" fontId="3" fillId="0" borderId="15" xfId="0" applyNumberFormat="1" applyFont="1" applyBorder="1" applyAlignment="1">
      <alignment/>
    </xf>
    <xf numFmtId="39" fontId="3" fillId="0" borderId="16" xfId="0" applyNumberFormat="1" applyFont="1" applyBorder="1" applyAlignment="1">
      <alignment/>
    </xf>
    <xf numFmtId="39" fontId="6" fillId="0" borderId="13" xfId="0" applyNumberFormat="1" applyFont="1" applyBorder="1" applyAlignment="1">
      <alignment/>
    </xf>
    <xf numFmtId="39" fontId="3" fillId="0" borderId="17" xfId="0" applyNumberFormat="1" applyFont="1" applyBorder="1" applyAlignment="1">
      <alignment/>
    </xf>
    <xf numFmtId="39" fontId="6" fillId="0" borderId="17" xfId="0" applyNumberFormat="1" applyFont="1" applyBorder="1" applyAlignment="1">
      <alignment/>
    </xf>
    <xf numFmtId="39" fontId="3" fillId="0" borderId="0" xfId="0" applyNumberFormat="1" applyFont="1" applyAlignment="1">
      <alignment horizontal="center"/>
    </xf>
    <xf numFmtId="39" fontId="3" fillId="0" borderId="18" xfId="0" applyNumberFormat="1" applyFont="1" applyBorder="1" applyAlignment="1">
      <alignment/>
    </xf>
    <xf numFmtId="39" fontId="3" fillId="0" borderId="19" xfId="0" applyNumberFormat="1" applyFont="1" applyBorder="1" applyAlignment="1">
      <alignment/>
    </xf>
    <xf numFmtId="39" fontId="3" fillId="0" borderId="20" xfId="0" applyNumberFormat="1" applyFont="1" applyBorder="1" applyAlignment="1">
      <alignment/>
    </xf>
    <xf numFmtId="39" fontId="6" fillId="0" borderId="21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39" fontId="3" fillId="0" borderId="2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49" fontId="4" fillId="0" borderId="12" xfId="50" applyNumberFormat="1" applyFont="1" applyFill="1" applyBorder="1">
      <alignment/>
      <protection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9" fontId="8" fillId="0" borderId="12" xfId="50" applyNumberFormat="1" applyFont="1" applyFill="1" applyBorder="1">
      <alignment/>
      <protection/>
    </xf>
    <xf numFmtId="49" fontId="3" fillId="0" borderId="12" xfId="50" applyNumberFormat="1" applyFont="1" applyFill="1" applyBorder="1">
      <alignment/>
      <protection/>
    </xf>
    <xf numFmtId="49" fontId="0" fillId="0" borderId="12" xfId="0" applyNumberFormat="1" applyBorder="1" applyAlignment="1">
      <alignment/>
    </xf>
    <xf numFmtId="49" fontId="3" fillId="0" borderId="12" xfId="50" applyNumberFormat="1" applyFont="1" applyFill="1" applyBorder="1" applyAlignment="1">
      <alignment/>
      <protection/>
    </xf>
    <xf numFmtId="49" fontId="4" fillId="0" borderId="12" xfId="50" applyNumberFormat="1" applyFont="1" applyFill="1" applyBorder="1" applyAlignment="1">
      <alignment/>
      <protection/>
    </xf>
    <xf numFmtId="4" fontId="3" fillId="0" borderId="12" xfId="50" applyNumberFormat="1" applyFont="1" applyFill="1" applyBorder="1" applyAlignment="1">
      <alignment/>
      <protection/>
    </xf>
    <xf numFmtId="4" fontId="4" fillId="0" borderId="12" xfId="50" applyNumberFormat="1" applyFont="1" applyFill="1" applyBorder="1" applyAlignment="1">
      <alignment/>
      <protection/>
    </xf>
    <xf numFmtId="49" fontId="8" fillId="0" borderId="12" xfId="50" applyNumberFormat="1" applyFont="1" applyFill="1" applyBorder="1" applyAlignment="1">
      <alignment/>
      <protection/>
    </xf>
    <xf numFmtId="49" fontId="8" fillId="0" borderId="12" xfId="0" applyNumberFormat="1" applyFont="1" applyBorder="1" applyAlignment="1">
      <alignment/>
    </xf>
    <xf numFmtId="4" fontId="4" fillId="0" borderId="12" xfId="47" applyNumberFormat="1" applyFont="1" applyFill="1" applyBorder="1" applyAlignment="1">
      <alignment/>
    </xf>
    <xf numFmtId="0" fontId="3" fillId="0" borderId="0" xfId="0" applyFont="1" applyAlignment="1">
      <alignment/>
    </xf>
    <xf numFmtId="39" fontId="10" fillId="0" borderId="0" xfId="0" applyNumberFormat="1" applyFont="1" applyBorder="1" applyAlignment="1">
      <alignment/>
    </xf>
    <xf numFmtId="39" fontId="45" fillId="0" borderId="23" xfId="0" applyNumberFormat="1" applyFont="1" applyBorder="1" applyAlignment="1">
      <alignment/>
    </xf>
    <xf numFmtId="39" fontId="6" fillId="0" borderId="2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4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0" fontId="4" fillId="0" borderId="0" xfId="50" applyNumberFormat="1" applyFont="1" applyFill="1" applyBorder="1" applyAlignment="1">
      <alignment horizontal="center"/>
      <protection/>
    </xf>
    <xf numFmtId="0" fontId="4" fillId="0" borderId="24" xfId="50" applyNumberFormat="1" applyFont="1" applyFill="1" applyBorder="1" applyAlignment="1">
      <alignment horizontal="center"/>
      <protection/>
    </xf>
    <xf numFmtId="39" fontId="4" fillId="0" borderId="25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center"/>
    </xf>
    <xf numFmtId="49" fontId="4" fillId="0" borderId="12" xfId="50" applyNumberFormat="1" applyFont="1" applyFill="1" applyBorder="1" applyAlignment="1">
      <alignment horizontal="center"/>
      <protection/>
    </xf>
    <xf numFmtId="4" fontId="4" fillId="0" borderId="12" xfId="47" applyNumberFormat="1" applyFont="1" applyFill="1" applyBorder="1" applyAlignment="1">
      <alignment horizontal="center"/>
    </xf>
    <xf numFmtId="0" fontId="4" fillId="0" borderId="26" xfId="50" applyNumberFormat="1" applyFont="1" applyFill="1" applyBorder="1" applyAlignment="1">
      <alignment horizontal="center"/>
      <protection/>
    </xf>
    <xf numFmtId="0" fontId="4" fillId="0" borderId="27" xfId="50" applyNumberFormat="1" applyFont="1" applyFill="1" applyBorder="1" applyAlignment="1">
      <alignment horizontal="center"/>
      <protection/>
    </xf>
    <xf numFmtId="0" fontId="4" fillId="0" borderId="28" xfId="50" applyNumberFormat="1" applyFont="1" applyFill="1" applyBorder="1" applyAlignment="1">
      <alignment horizontal="center"/>
      <protection/>
    </xf>
    <xf numFmtId="0" fontId="4" fillId="0" borderId="29" xfId="50" applyNumberFormat="1" applyFont="1" applyFill="1" applyBorder="1" applyAlignment="1">
      <alignment horizontal="center"/>
      <protection/>
    </xf>
    <xf numFmtId="49" fontId="3" fillId="0" borderId="12" xfId="50" applyNumberFormat="1" applyFont="1" applyFill="1" applyBorder="1" applyAlignment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balancete model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5</xdr:col>
      <xdr:colOff>19050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962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12</xdr:col>
      <xdr:colOff>190500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7077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6</xdr:col>
      <xdr:colOff>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6619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6"/>
  <sheetViews>
    <sheetView zoomScalePageLayoutView="0" workbookViewId="0" topLeftCell="A19">
      <selection activeCell="F9" sqref="F9"/>
    </sheetView>
  </sheetViews>
  <sheetFormatPr defaultColWidth="9.33203125" defaultRowHeight="12.75"/>
  <cols>
    <col min="1" max="1" width="3.16015625" style="14" bestFit="1" customWidth="1"/>
    <col min="2" max="2" width="3" style="15" bestFit="1" customWidth="1"/>
    <col min="3" max="3" width="46.16015625" style="0" customWidth="1"/>
    <col min="4" max="4" width="18.16015625" style="16" customWidth="1"/>
    <col min="5" max="5" width="16.83203125" style="16" customWidth="1"/>
  </cols>
  <sheetData>
    <row r="3" spans="1:13" s="13" customFormat="1" ht="12.75">
      <c r="A3" s="12"/>
      <c r="B3" s="66"/>
      <c r="C3" s="66"/>
      <c r="D3" s="66"/>
      <c r="E3" s="66"/>
      <c r="F3" s="1"/>
      <c r="G3" s="1"/>
      <c r="H3" s="1"/>
      <c r="I3" s="1"/>
      <c r="J3" s="1"/>
      <c r="K3" s="1"/>
      <c r="L3" s="1"/>
      <c r="M3" s="1"/>
    </row>
    <row r="4" spans="1:13" s="13" customFormat="1" ht="12.75">
      <c r="A4" s="12"/>
      <c r="B4" s="66"/>
      <c r="C4" s="66"/>
      <c r="D4" s="66"/>
      <c r="E4" s="66"/>
      <c r="F4" s="1"/>
      <c r="G4" s="1"/>
      <c r="H4" s="1"/>
      <c r="I4" s="1"/>
      <c r="J4" s="1"/>
      <c r="K4" s="1"/>
      <c r="L4" s="1"/>
      <c r="M4" s="1"/>
    </row>
    <row r="6" spans="1:5" ht="12.75">
      <c r="A6" s="19" t="s">
        <v>4</v>
      </c>
      <c r="B6" s="20"/>
      <c r="C6" s="21" t="s">
        <v>42</v>
      </c>
      <c r="D6" s="22"/>
      <c r="E6" s="22"/>
    </row>
    <row r="7" spans="1:5" ht="12.75">
      <c r="A7" s="19"/>
      <c r="B7" s="20" t="s">
        <v>5</v>
      </c>
      <c r="C7" s="24" t="s">
        <v>43</v>
      </c>
      <c r="D7" s="22"/>
      <c r="E7" s="22">
        <v>10000</v>
      </c>
    </row>
    <row r="8" spans="1:5" ht="12.75">
      <c r="A8" s="19"/>
      <c r="B8" s="20"/>
      <c r="C8" s="20" t="s">
        <v>44</v>
      </c>
      <c r="D8" s="22"/>
      <c r="E8" s="22"/>
    </row>
    <row r="9" spans="1:5" ht="12.75">
      <c r="A9" s="19"/>
      <c r="B9" s="20"/>
      <c r="C9" s="20"/>
      <c r="D9" s="22"/>
      <c r="E9" s="22"/>
    </row>
    <row r="10" spans="1:5" ht="12.75">
      <c r="A10" s="19" t="s">
        <v>6</v>
      </c>
      <c r="B10" s="20"/>
      <c r="C10" s="24" t="s">
        <v>34</v>
      </c>
      <c r="D10" s="22"/>
      <c r="E10" s="22"/>
    </row>
    <row r="11" spans="1:5" ht="12.75">
      <c r="A11" s="19"/>
      <c r="B11" s="20" t="s">
        <v>5</v>
      </c>
      <c r="C11" s="21" t="s">
        <v>45</v>
      </c>
      <c r="D11" s="22"/>
      <c r="E11" s="22">
        <v>5000</v>
      </c>
    </row>
    <row r="12" spans="1:5" ht="12.75">
      <c r="A12" s="19"/>
      <c r="B12" s="20"/>
      <c r="C12" s="20" t="s">
        <v>49</v>
      </c>
      <c r="D12" s="22"/>
      <c r="E12" s="22"/>
    </row>
    <row r="13" spans="1:5" ht="12.75">
      <c r="A13" s="19"/>
      <c r="B13" s="20"/>
      <c r="C13" s="21"/>
      <c r="D13" s="22"/>
      <c r="E13" s="22"/>
    </row>
    <row r="14" spans="1:5" ht="12.75">
      <c r="A14" s="19" t="s">
        <v>7</v>
      </c>
      <c r="B14" s="20"/>
      <c r="C14" s="21" t="s">
        <v>46</v>
      </c>
      <c r="D14" s="22"/>
      <c r="E14" s="22"/>
    </row>
    <row r="15" spans="1:5" ht="12.75">
      <c r="A15" s="19"/>
      <c r="B15" s="20" t="s">
        <v>5</v>
      </c>
      <c r="C15" s="21" t="s">
        <v>47</v>
      </c>
      <c r="D15" s="22"/>
      <c r="E15" s="22">
        <v>1800</v>
      </c>
    </row>
    <row r="16" spans="1:5" ht="12.75">
      <c r="A16" s="19"/>
      <c r="B16" s="20"/>
      <c r="C16" s="20" t="s">
        <v>50</v>
      </c>
      <c r="D16" s="22"/>
      <c r="E16" s="22"/>
    </row>
    <row r="17" spans="1:5" ht="12.75">
      <c r="A17" s="19"/>
      <c r="B17" s="20"/>
      <c r="C17" s="20"/>
      <c r="D17" s="23"/>
      <c r="E17" s="23"/>
    </row>
    <row r="18" spans="1:5" ht="12.75">
      <c r="A18" s="19" t="s">
        <v>8</v>
      </c>
      <c r="B18" s="20"/>
      <c r="C18" s="21" t="s">
        <v>39</v>
      </c>
      <c r="D18" s="22"/>
      <c r="E18" s="22"/>
    </row>
    <row r="19" spans="1:5" ht="12.75">
      <c r="A19" s="19"/>
      <c r="B19" s="20" t="s">
        <v>5</v>
      </c>
      <c r="C19" s="24" t="s">
        <v>48</v>
      </c>
      <c r="D19" s="22"/>
      <c r="E19" s="22">
        <v>29271.2</v>
      </c>
    </row>
    <row r="20" spans="1:5" ht="12.75">
      <c r="A20" s="19"/>
      <c r="B20" s="20"/>
      <c r="C20" s="20" t="s">
        <v>51</v>
      </c>
      <c r="D20" s="23"/>
      <c r="E20" s="23"/>
    </row>
    <row r="21" spans="1:5" ht="12.75">
      <c r="A21" s="19"/>
      <c r="B21" s="20"/>
      <c r="C21" s="20"/>
      <c r="D21" s="23"/>
      <c r="E21" s="23"/>
    </row>
    <row r="22" spans="1:5" ht="12.75">
      <c r="A22" s="19" t="s">
        <v>9</v>
      </c>
      <c r="B22" s="20"/>
      <c r="C22" s="24" t="s">
        <v>48</v>
      </c>
      <c r="D22" s="22"/>
      <c r="E22" s="22"/>
    </row>
    <row r="23" spans="1:5" ht="12.75">
      <c r="A23" s="19"/>
      <c r="B23" s="20" t="s">
        <v>5</v>
      </c>
      <c r="C23" s="24" t="s">
        <v>42</v>
      </c>
      <c r="D23" s="22"/>
      <c r="E23" s="22">
        <v>10000</v>
      </c>
    </row>
    <row r="24" spans="1:5" ht="12.75">
      <c r="A24" s="19"/>
      <c r="B24" s="20"/>
      <c r="C24" s="20" t="s">
        <v>55</v>
      </c>
      <c r="D24" s="23"/>
      <c r="E24" s="23"/>
    </row>
    <row r="25" spans="1:5" ht="12.75">
      <c r="A25" s="19"/>
      <c r="B25" s="20"/>
      <c r="C25" s="20"/>
      <c r="D25" s="23"/>
      <c r="E25" s="23"/>
    </row>
    <row r="26" spans="1:5" ht="12.75">
      <c r="A26" s="19" t="s">
        <v>10</v>
      </c>
      <c r="B26" s="20"/>
      <c r="C26" s="21" t="s">
        <v>52</v>
      </c>
      <c r="D26" s="22">
        <v>1800</v>
      </c>
      <c r="E26" s="22"/>
    </row>
    <row r="27" spans="1:5" ht="12.75">
      <c r="A27" s="19"/>
      <c r="B27" s="20"/>
      <c r="C27" s="24" t="s">
        <v>53</v>
      </c>
      <c r="D27" s="22">
        <v>5000</v>
      </c>
      <c r="E27" s="22">
        <v>6800</v>
      </c>
    </row>
    <row r="28" spans="1:5" ht="12.75">
      <c r="A28" s="19"/>
      <c r="B28" s="20" t="s">
        <v>5</v>
      </c>
      <c r="C28" s="20" t="s">
        <v>48</v>
      </c>
      <c r="D28" s="23"/>
      <c r="E28" s="23"/>
    </row>
    <row r="29" spans="1:5" ht="12.75">
      <c r="A29" s="19"/>
      <c r="B29" s="20"/>
      <c r="C29" s="20" t="s">
        <v>54</v>
      </c>
      <c r="D29" s="23"/>
      <c r="E29" s="23"/>
    </row>
    <row r="30" spans="1:5" ht="12.75">
      <c r="A30" s="25"/>
      <c r="B30" s="20"/>
      <c r="C30" s="24"/>
      <c r="D30" s="22"/>
      <c r="E30" s="22"/>
    </row>
    <row r="31" spans="1:5" ht="12.75">
      <c r="A31" s="25" t="s">
        <v>11</v>
      </c>
      <c r="B31" s="20"/>
      <c r="C31" s="24" t="s">
        <v>48</v>
      </c>
      <c r="D31" s="22"/>
      <c r="E31" s="22"/>
    </row>
    <row r="32" spans="1:5" ht="12.75">
      <c r="A32" s="19"/>
      <c r="B32" s="20" t="s">
        <v>5</v>
      </c>
      <c r="C32" s="24" t="s">
        <v>39</v>
      </c>
      <c r="D32" s="22"/>
      <c r="E32" s="22">
        <v>28631.2</v>
      </c>
    </row>
    <row r="33" spans="1:5" ht="12.75">
      <c r="A33" s="19"/>
      <c r="B33" s="20"/>
      <c r="C33" s="21" t="s">
        <v>56</v>
      </c>
      <c r="D33" s="23"/>
      <c r="E33" s="23"/>
    </row>
    <row r="34" spans="1:5" ht="12.75">
      <c r="A34" s="19"/>
      <c r="B34" s="20"/>
      <c r="C34" s="20"/>
      <c r="D34" s="23"/>
      <c r="E34" s="23"/>
    </row>
    <row r="35" spans="1:5" ht="12.75">
      <c r="A35" s="19"/>
      <c r="B35" s="20"/>
      <c r="C35" s="20"/>
      <c r="D35" s="23"/>
      <c r="E35" s="23"/>
    </row>
    <row r="56" ht="12.75">
      <c r="C56" s="59"/>
    </row>
  </sheetData>
  <sheetProtection/>
  <mergeCells count="2">
    <mergeCell ref="B3:E3"/>
    <mergeCell ref="B4:E4"/>
  </mergeCells>
  <printOptions/>
  <pageMargins left="0.32" right="0.27" top="0.29" bottom="0.29" header="0.21" footer="0.22"/>
  <pageSetup horizontalDpi="600" verticalDpi="600" orientation="portrait" scale="87" r:id="rId2"/>
  <headerFooter alignWithMargins="0">
    <oddHeader>&amp;LCARTONAGENS VISUAIS MAXX
REGISTROS NO LIVRO DIÁRIO GERAL</oddHeader>
    <oddFooter>&amp;L
DOCENTE - ARIEVALDO ALVES DE LIMA
http://www.grupoempresarial.adm.br&amp;C&amp;P 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="85" zoomScaleNormal="85" zoomScalePageLayoutView="0" workbookViewId="0" topLeftCell="A1">
      <selection activeCell="M7" sqref="M7"/>
    </sheetView>
  </sheetViews>
  <sheetFormatPr defaultColWidth="9.33203125" defaultRowHeight="12.75"/>
  <cols>
    <col min="1" max="2" width="3.83203125" style="3" customWidth="1"/>
    <col min="3" max="3" width="14.83203125" style="8" customWidth="1"/>
    <col min="4" max="4" width="18.33203125" style="8" customWidth="1"/>
    <col min="5" max="6" width="3.83203125" style="5" customWidth="1"/>
    <col min="7" max="7" width="14.83203125" style="8" customWidth="1"/>
    <col min="8" max="8" width="15.33203125" style="8" customWidth="1"/>
    <col min="9" max="9" width="3.83203125" style="5" customWidth="1"/>
    <col min="10" max="10" width="3.83203125" style="10" customWidth="1"/>
    <col min="11" max="11" width="17" style="8" customWidth="1"/>
    <col min="12" max="12" width="18.5" style="8" customWidth="1"/>
    <col min="13" max="13" width="3.83203125" style="5" customWidth="1"/>
  </cols>
  <sheetData>
    <row r="2" spans="1:13" s="2" customFormat="1" ht="12.75">
      <c r="A2" s="67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2" customFormat="1" ht="12.75">
      <c r="A3" s="67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 thickBot="1">
      <c r="A5" s="26"/>
      <c r="B5" s="26"/>
      <c r="C5" s="68" t="s">
        <v>0</v>
      </c>
      <c r="D5" s="68"/>
      <c r="E5" s="4"/>
      <c r="F5" s="27"/>
      <c r="G5" s="68" t="s">
        <v>42</v>
      </c>
      <c r="H5" s="68"/>
      <c r="I5" s="4"/>
      <c r="J5" s="26"/>
      <c r="K5" s="68" t="s">
        <v>43</v>
      </c>
      <c r="L5" s="68"/>
      <c r="M5" s="4"/>
    </row>
    <row r="6" spans="1:13" ht="13.5" thickBot="1">
      <c r="A6" s="26"/>
      <c r="B6" s="26"/>
      <c r="C6" s="6" t="s">
        <v>1</v>
      </c>
      <c r="D6" s="7" t="s">
        <v>2</v>
      </c>
      <c r="E6" s="27"/>
      <c r="F6" s="27"/>
      <c r="G6" s="6" t="s">
        <v>1</v>
      </c>
      <c r="H6" s="7" t="s">
        <v>2</v>
      </c>
      <c r="I6" s="27"/>
      <c r="J6" s="26"/>
      <c r="K6" s="6" t="s">
        <v>1</v>
      </c>
      <c r="L6" s="7" t="s">
        <v>2</v>
      </c>
      <c r="M6" s="27"/>
    </row>
    <row r="7" spans="1:13" ht="12.75">
      <c r="A7" s="26" t="s">
        <v>57</v>
      </c>
      <c r="B7" s="26"/>
      <c r="C7" s="28">
        <v>30000</v>
      </c>
      <c r="D7" s="29"/>
      <c r="E7" s="27"/>
      <c r="F7" s="27">
        <v>1</v>
      </c>
      <c r="G7" s="30">
        <v>10000</v>
      </c>
      <c r="H7" s="29">
        <v>10000</v>
      </c>
      <c r="I7" s="27">
        <v>5</v>
      </c>
      <c r="J7" s="27" t="s">
        <v>57</v>
      </c>
      <c r="K7" s="30">
        <v>160000</v>
      </c>
      <c r="L7" s="29">
        <v>10000</v>
      </c>
      <c r="M7" s="27">
        <v>1</v>
      </c>
    </row>
    <row r="8" spans="1:13" ht="12.75">
      <c r="A8" s="26"/>
      <c r="B8" s="26">
        <v>2</v>
      </c>
      <c r="C8" s="28">
        <v>5000</v>
      </c>
      <c r="D8" s="29"/>
      <c r="E8" s="27"/>
      <c r="F8" s="27"/>
      <c r="G8" s="28"/>
      <c r="H8" s="29"/>
      <c r="I8" s="27"/>
      <c r="J8" s="27"/>
      <c r="K8" s="28"/>
      <c r="L8" s="29"/>
      <c r="M8" s="27"/>
    </row>
    <row r="9" spans="1:13" ht="13.5" thickBot="1">
      <c r="A9" s="26"/>
      <c r="B9" s="26"/>
      <c r="C9" s="31"/>
      <c r="D9" s="32"/>
      <c r="E9" s="27"/>
      <c r="F9" s="27"/>
      <c r="G9" s="31"/>
      <c r="H9" s="34"/>
      <c r="I9" s="27"/>
      <c r="J9" s="27"/>
      <c r="K9" s="31"/>
      <c r="L9" s="32"/>
      <c r="M9" s="27"/>
    </row>
    <row r="10" spans="1:13" ht="13.5" thickBot="1">
      <c r="A10" s="26"/>
      <c r="B10" s="26"/>
      <c r="C10" s="33">
        <f>C7+C8</f>
        <v>35000</v>
      </c>
      <c r="D10" s="34"/>
      <c r="E10" s="27"/>
      <c r="F10" s="27"/>
      <c r="G10" s="41"/>
      <c r="H10" s="61">
        <f>H7-G7</f>
        <v>0</v>
      </c>
      <c r="I10" s="27"/>
      <c r="J10" s="27"/>
      <c r="K10" s="35">
        <f>K7-L7</f>
        <v>150000</v>
      </c>
      <c r="M10" s="27"/>
    </row>
    <row r="11" spans="1:13" ht="12.75">
      <c r="A11" s="26"/>
      <c r="B11" s="26"/>
      <c r="C11" s="29"/>
      <c r="D11" s="29"/>
      <c r="E11" s="27"/>
      <c r="F11" s="27"/>
      <c r="G11" s="29"/>
      <c r="H11" s="29"/>
      <c r="I11" s="27"/>
      <c r="J11" s="36"/>
      <c r="K11" s="29"/>
      <c r="L11" s="29"/>
      <c r="M11" s="27"/>
    </row>
    <row r="12" spans="1:13" ht="13.5" thickBot="1">
      <c r="A12" s="26"/>
      <c r="B12" s="26"/>
      <c r="C12" s="68" t="s">
        <v>58</v>
      </c>
      <c r="D12" s="68"/>
      <c r="E12" s="4"/>
      <c r="F12" s="27"/>
      <c r="G12" s="68" t="s">
        <v>59</v>
      </c>
      <c r="H12" s="68"/>
      <c r="I12" s="9"/>
      <c r="J12" s="26"/>
      <c r="K12" s="68" t="s">
        <v>14</v>
      </c>
      <c r="L12" s="68"/>
      <c r="M12" s="9"/>
    </row>
    <row r="13" spans="1:13" ht="13.5" thickBot="1">
      <c r="A13" s="26"/>
      <c r="B13" s="26"/>
      <c r="C13" s="6" t="s">
        <v>1</v>
      </c>
      <c r="D13" s="7" t="s">
        <v>2</v>
      </c>
      <c r="E13" s="27"/>
      <c r="F13" s="27"/>
      <c r="G13" s="6" t="s">
        <v>1</v>
      </c>
      <c r="H13" s="7" t="s">
        <v>2</v>
      </c>
      <c r="I13" s="27"/>
      <c r="J13" s="26"/>
      <c r="K13" s="6" t="s">
        <v>1</v>
      </c>
      <c r="L13" s="7" t="s">
        <v>2</v>
      </c>
      <c r="M13" s="27"/>
    </row>
    <row r="14" spans="1:13" ht="12.75">
      <c r="A14" s="26"/>
      <c r="B14" s="26">
        <v>6</v>
      </c>
      <c r="C14" s="30">
        <v>1800</v>
      </c>
      <c r="D14" s="29">
        <v>1800</v>
      </c>
      <c r="E14" s="27">
        <v>3</v>
      </c>
      <c r="F14" s="27">
        <v>6</v>
      </c>
      <c r="G14" s="30">
        <v>5000</v>
      </c>
      <c r="H14" s="29">
        <v>5000</v>
      </c>
      <c r="I14" s="27">
        <v>2</v>
      </c>
      <c r="J14" s="26">
        <v>3</v>
      </c>
      <c r="K14" s="30">
        <v>1800</v>
      </c>
      <c r="L14" s="29">
        <v>61036</v>
      </c>
      <c r="M14" s="27" t="s">
        <v>57</v>
      </c>
    </row>
    <row r="15" spans="1:13" ht="12.75">
      <c r="A15" s="26"/>
      <c r="B15" s="26"/>
      <c r="C15" s="28"/>
      <c r="D15" s="29"/>
      <c r="E15" s="27"/>
      <c r="F15" s="27"/>
      <c r="G15" s="28"/>
      <c r="H15" s="34"/>
      <c r="I15" s="27"/>
      <c r="K15" s="65"/>
      <c r="L15" s="29"/>
      <c r="M15" s="27"/>
    </row>
    <row r="16" spans="1:13" ht="12.75">
      <c r="A16" s="26"/>
      <c r="B16" s="26"/>
      <c r="C16" s="28"/>
      <c r="D16" s="29"/>
      <c r="E16" s="27"/>
      <c r="F16" s="27"/>
      <c r="G16" s="28"/>
      <c r="H16" s="34"/>
      <c r="I16" s="27"/>
      <c r="K16" s="65"/>
      <c r="L16" s="29"/>
      <c r="M16" s="27"/>
    </row>
    <row r="17" spans="1:13" ht="12.75">
      <c r="A17" s="26"/>
      <c r="B17" s="26"/>
      <c r="C17" s="28"/>
      <c r="D17" s="29"/>
      <c r="E17" s="27"/>
      <c r="F17" s="27"/>
      <c r="G17" s="28"/>
      <c r="H17" s="29"/>
      <c r="I17" s="27"/>
      <c r="J17" s="36"/>
      <c r="K17" s="28"/>
      <c r="L17" s="29"/>
      <c r="M17" s="27"/>
    </row>
    <row r="18" spans="1:13" ht="13.5" thickBot="1">
      <c r="A18" s="26"/>
      <c r="B18" s="26"/>
      <c r="C18" s="31"/>
      <c r="D18" s="37"/>
      <c r="E18" s="27"/>
      <c r="F18" s="27"/>
      <c r="G18" s="39">
        <f>SUM(H14:H17)</f>
        <v>5000</v>
      </c>
      <c r="H18" s="42">
        <f>SUM(H14:H17)</f>
        <v>5000</v>
      </c>
      <c r="I18" s="27"/>
      <c r="J18" s="26"/>
      <c r="K18" s="31"/>
      <c r="L18" s="37"/>
      <c r="M18" s="27"/>
    </row>
    <row r="19" spans="1:13" ht="13.5" thickBot="1">
      <c r="A19" s="26"/>
      <c r="B19" s="26"/>
      <c r="D19" s="40">
        <f>C14-D14</f>
        <v>0</v>
      </c>
      <c r="E19" s="27"/>
      <c r="F19" s="27"/>
      <c r="G19" s="40"/>
      <c r="H19" s="61">
        <f>H18-G18</f>
        <v>0</v>
      </c>
      <c r="I19" s="27"/>
      <c r="J19" s="36"/>
      <c r="K19" s="38"/>
      <c r="L19" s="42"/>
      <c r="M19" s="27"/>
    </row>
    <row r="20" spans="1:13" ht="13.5" thickBot="1">
      <c r="A20" s="26"/>
      <c r="B20" s="26"/>
      <c r="C20" s="29"/>
      <c r="D20" s="29"/>
      <c r="E20" s="27"/>
      <c r="F20" s="27"/>
      <c r="G20" s="41"/>
      <c r="H20" s="41"/>
      <c r="I20" s="27"/>
      <c r="J20" s="36"/>
      <c r="L20" s="62">
        <f>L14-K14</f>
        <v>59236</v>
      </c>
      <c r="M20" s="27"/>
    </row>
    <row r="21" spans="1:13" ht="12.75">
      <c r="A21" s="26"/>
      <c r="B21" s="26"/>
      <c r="C21" s="29"/>
      <c r="D21" s="29"/>
      <c r="E21" s="27"/>
      <c r="F21" s="27"/>
      <c r="G21" s="41"/>
      <c r="H21" s="41"/>
      <c r="I21" s="27"/>
      <c r="J21" s="36"/>
      <c r="K21" s="29"/>
      <c r="L21" s="29"/>
      <c r="M21" s="27"/>
    </row>
    <row r="22" spans="1:13" ht="12.75">
      <c r="A22" s="26"/>
      <c r="B22" s="26"/>
      <c r="C22" s="29"/>
      <c r="D22" s="29"/>
      <c r="E22" s="27"/>
      <c r="F22" s="27"/>
      <c r="G22" s="29"/>
      <c r="H22" s="29"/>
      <c r="I22" s="27"/>
      <c r="J22" s="36"/>
      <c r="K22" s="29"/>
      <c r="L22" s="29"/>
      <c r="M22" s="27"/>
    </row>
    <row r="23" spans="1:13" ht="13.5" thickBot="1">
      <c r="A23" s="26"/>
      <c r="B23" s="26"/>
      <c r="C23" s="68" t="s">
        <v>60</v>
      </c>
      <c r="D23" s="68"/>
      <c r="E23" s="4"/>
      <c r="F23" s="27"/>
      <c r="G23" s="68" t="s">
        <v>48</v>
      </c>
      <c r="H23" s="68"/>
      <c r="I23" s="9"/>
      <c r="J23" s="26"/>
      <c r="K23" s="69"/>
      <c r="L23" s="69"/>
      <c r="M23" s="9"/>
    </row>
    <row r="24" spans="1:13" ht="13.5" thickBot="1">
      <c r="A24" s="26"/>
      <c r="B24" s="26"/>
      <c r="C24" s="6" t="s">
        <v>1</v>
      </c>
      <c r="D24" s="7" t="s">
        <v>2</v>
      </c>
      <c r="E24" s="27"/>
      <c r="F24" s="27"/>
      <c r="G24" s="6" t="s">
        <v>1</v>
      </c>
      <c r="H24" s="7" t="s">
        <v>2</v>
      </c>
      <c r="I24" s="27"/>
      <c r="J24" s="26"/>
      <c r="K24" s="45"/>
      <c r="L24" s="45"/>
      <c r="M24" s="27"/>
    </row>
    <row r="25" spans="2:13" ht="12.75">
      <c r="B25" s="26">
        <v>4</v>
      </c>
      <c r="C25" s="30">
        <v>29271.2</v>
      </c>
      <c r="D25" s="29">
        <v>29271.2</v>
      </c>
      <c r="E25" s="27" t="s">
        <v>57</v>
      </c>
      <c r="F25" s="27">
        <v>5</v>
      </c>
      <c r="G25" s="28">
        <v>10000</v>
      </c>
      <c r="H25" s="29">
        <v>117084.8</v>
      </c>
      <c r="I25" s="27" t="s">
        <v>57</v>
      </c>
      <c r="J25" s="26"/>
      <c r="K25" s="41"/>
      <c r="L25" s="41"/>
      <c r="M25" s="27"/>
    </row>
    <row r="26" spans="1:13" ht="12.75">
      <c r="A26" s="26"/>
      <c r="B26" s="26"/>
      <c r="C26" s="28"/>
      <c r="D26" s="29">
        <v>28631.2</v>
      </c>
      <c r="E26" s="27">
        <v>7</v>
      </c>
      <c r="F26" s="27">
        <v>7</v>
      </c>
      <c r="G26" s="28">
        <v>28631.2</v>
      </c>
      <c r="H26" s="29">
        <v>29271.2</v>
      </c>
      <c r="I26" s="5">
        <v>4</v>
      </c>
      <c r="J26" s="26"/>
      <c r="K26" s="41"/>
      <c r="L26" s="41"/>
      <c r="M26" s="27"/>
    </row>
    <row r="27" spans="1:13" ht="13.5" thickBot="1">
      <c r="A27" s="26"/>
      <c r="B27" s="26"/>
      <c r="C27" s="31"/>
      <c r="D27" s="41"/>
      <c r="E27" s="27"/>
      <c r="F27" s="27"/>
      <c r="G27" s="28"/>
      <c r="H27" s="34">
        <v>6800</v>
      </c>
      <c r="I27" s="27">
        <v>6</v>
      </c>
      <c r="J27" s="26"/>
      <c r="K27" s="41"/>
      <c r="L27" s="41"/>
      <c r="M27" s="27"/>
    </row>
    <row r="28" spans="1:13" ht="13.5" thickBot="1">
      <c r="A28" s="26"/>
      <c r="B28" s="26"/>
      <c r="C28" s="41"/>
      <c r="D28" s="61">
        <f>D25+D26-C25</f>
        <v>28631.2</v>
      </c>
      <c r="E28" s="27"/>
      <c r="F28" s="27"/>
      <c r="G28" s="28"/>
      <c r="H28" s="34"/>
      <c r="I28" s="27"/>
      <c r="J28" s="26"/>
      <c r="K28" s="60"/>
      <c r="L28" s="41"/>
      <c r="M28" s="27"/>
    </row>
    <row r="29" spans="1:13" ht="12.75">
      <c r="A29" s="26"/>
      <c r="B29" s="26"/>
      <c r="C29" s="41"/>
      <c r="D29" s="41"/>
      <c r="E29" s="27"/>
      <c r="F29" s="27"/>
      <c r="G29" s="28"/>
      <c r="H29" s="29"/>
      <c r="I29" s="27"/>
      <c r="J29" s="26"/>
      <c r="K29" s="41"/>
      <c r="L29" s="41"/>
      <c r="M29" s="27"/>
    </row>
    <row r="30" spans="1:13" s="11" customFormat="1" ht="13.5" thickBot="1">
      <c r="A30" s="43"/>
      <c r="B30" s="43"/>
      <c r="C30" s="41"/>
      <c r="D30" s="41"/>
      <c r="E30" s="44"/>
      <c r="F30" s="44"/>
      <c r="G30" s="38">
        <f>SUM(G25:G29)</f>
        <v>38631.2</v>
      </c>
      <c r="H30" s="42">
        <f>SUM(H25:H29)</f>
        <v>153156</v>
      </c>
      <c r="I30" s="44"/>
      <c r="J30" s="45"/>
      <c r="K30" s="41"/>
      <c r="L30" s="41"/>
      <c r="M30" s="44"/>
    </row>
    <row r="31" spans="1:13" s="11" customFormat="1" ht="13.5" thickBot="1">
      <c r="A31" s="43"/>
      <c r="B31" s="43"/>
      <c r="C31" s="41"/>
      <c r="D31" s="41"/>
      <c r="E31" s="44"/>
      <c r="F31" s="44"/>
      <c r="H31" s="62">
        <f>H30-G30</f>
        <v>114524.8</v>
      </c>
      <c r="I31" s="44"/>
      <c r="J31" s="45"/>
      <c r="K31" s="41"/>
      <c r="L31" s="41"/>
      <c r="M31" s="44"/>
    </row>
    <row r="32" spans="1:13" s="11" customFormat="1" ht="12.75">
      <c r="A32" s="43"/>
      <c r="B32" s="43"/>
      <c r="C32" s="41"/>
      <c r="D32" s="41"/>
      <c r="E32" s="44"/>
      <c r="F32" s="44"/>
      <c r="G32" s="41"/>
      <c r="H32" s="41"/>
      <c r="I32" s="44"/>
      <c r="J32" s="45"/>
      <c r="K32" s="41"/>
      <c r="L32" s="41"/>
      <c r="M32" s="44"/>
    </row>
  </sheetData>
  <sheetProtection/>
  <mergeCells count="11">
    <mergeCell ref="G12:H12"/>
    <mergeCell ref="A2:M2"/>
    <mergeCell ref="A3:M3"/>
    <mergeCell ref="C5:D5"/>
    <mergeCell ref="G5:H5"/>
    <mergeCell ref="K5:L5"/>
    <mergeCell ref="K23:L23"/>
    <mergeCell ref="C12:D12"/>
    <mergeCell ref="K12:L12"/>
    <mergeCell ref="C23:D23"/>
    <mergeCell ref="G23:H23"/>
  </mergeCells>
  <printOptions/>
  <pageMargins left="0.23" right="0.25" top="0.32" bottom="0.65" header="0.23" footer="0.492125985"/>
  <pageSetup horizontalDpi="600" verticalDpi="600" orientation="landscape" paperSize="9" scale="74" r:id="rId2"/>
  <headerFooter alignWithMargins="0">
    <oddHeader>&amp;LCARTONAGENS VISUAIS MAXX
REGISTROS NO LIVRO RAZÃO</oddHeader>
    <oddFooter>&amp;LDOCENTE - ARIEVALDO ALVES DE LIMA
http://www.grupoempresarial.adm.br&amp;C&amp;P&amp;R&amp;D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8"/>
  <sheetViews>
    <sheetView zoomScalePageLayoutView="0" workbookViewId="0" topLeftCell="A13">
      <selection activeCell="H33" sqref="H33"/>
    </sheetView>
  </sheetViews>
  <sheetFormatPr defaultColWidth="9.33203125" defaultRowHeight="12.75"/>
  <cols>
    <col min="1" max="1" width="27" style="14" bestFit="1" customWidth="1"/>
    <col min="2" max="2" width="14" style="18" bestFit="1" customWidth="1"/>
    <col min="3" max="3" width="16.5" style="18" bestFit="1" customWidth="1"/>
    <col min="4" max="4" width="27" style="14" bestFit="1" customWidth="1"/>
    <col min="5" max="5" width="14.33203125" style="18" bestFit="1" customWidth="1"/>
    <col min="6" max="6" width="17.33203125" style="18" bestFit="1" customWidth="1"/>
  </cols>
  <sheetData>
    <row r="2" ht="13.5" thickBot="1"/>
    <row r="3" spans="1:6" s="2" customFormat="1" ht="12.75">
      <c r="A3" s="72"/>
      <c r="B3" s="73"/>
      <c r="C3" s="73"/>
      <c r="D3" s="73"/>
      <c r="E3" s="73"/>
      <c r="F3" s="74"/>
    </row>
    <row r="4" spans="1:6" s="2" customFormat="1" ht="12.75">
      <c r="A4" s="67"/>
      <c r="B4" s="66"/>
      <c r="C4" s="66"/>
      <c r="D4" s="66"/>
      <c r="E4" s="66"/>
      <c r="F4" s="75"/>
    </row>
    <row r="5" spans="1:6" s="2" customFormat="1" ht="12.75">
      <c r="A5" s="71" t="s">
        <v>24</v>
      </c>
      <c r="B5" s="71"/>
      <c r="C5" s="71"/>
      <c r="D5" s="71" t="s">
        <v>25</v>
      </c>
      <c r="E5" s="71"/>
      <c r="F5" s="71"/>
    </row>
    <row r="6" spans="1:6" s="17" customFormat="1" ht="12.75">
      <c r="A6" s="46" t="s">
        <v>37</v>
      </c>
      <c r="B6" s="47"/>
      <c r="C6" s="47">
        <f>B8+B12+B16+B17+B19</f>
        <v>700600</v>
      </c>
      <c r="D6" s="46" t="s">
        <v>37</v>
      </c>
      <c r="E6" s="48"/>
      <c r="F6" s="47">
        <f>E7+E8+E9+E10+E11+E12+E13+E14</f>
        <v>498075.2</v>
      </c>
    </row>
    <row r="7" spans="1:6" s="17" customFormat="1" ht="12.75">
      <c r="A7" s="49" t="s">
        <v>26</v>
      </c>
      <c r="B7" s="48"/>
      <c r="C7" s="48"/>
      <c r="D7" s="50" t="s">
        <v>21</v>
      </c>
      <c r="E7" s="48">
        <v>30180</v>
      </c>
      <c r="F7" s="48"/>
    </row>
    <row r="8" spans="1:6" s="17" customFormat="1" ht="12.75">
      <c r="A8" s="50" t="s">
        <v>15</v>
      </c>
      <c r="B8" s="48">
        <v>510000</v>
      </c>
      <c r="C8" s="48"/>
      <c r="D8" s="50" t="s">
        <v>13</v>
      </c>
      <c r="E8" s="48">
        <v>150000</v>
      </c>
      <c r="F8" s="48"/>
    </row>
    <row r="9" spans="1:6" s="17" customFormat="1" ht="12.75">
      <c r="A9" s="50"/>
      <c r="B9" s="48"/>
      <c r="C9" s="48"/>
      <c r="D9" s="50" t="s">
        <v>14</v>
      </c>
      <c r="E9" s="48">
        <f>Razonetes!L20</f>
        <v>59236</v>
      </c>
      <c r="F9" s="48"/>
    </row>
    <row r="10" spans="1:6" s="17" customFormat="1" ht="12.75">
      <c r="A10" s="50"/>
      <c r="B10" s="48"/>
      <c r="C10" s="48"/>
      <c r="D10" s="50" t="s">
        <v>39</v>
      </c>
      <c r="E10" s="48">
        <f>Razonetes!D28</f>
        <v>28631.2</v>
      </c>
      <c r="F10" s="48"/>
    </row>
    <row r="11" spans="1:6" s="17" customFormat="1" ht="12.75">
      <c r="A11" s="49" t="s">
        <v>27</v>
      </c>
      <c r="B11" s="48"/>
      <c r="C11" s="48"/>
      <c r="D11" s="19" t="s">
        <v>41</v>
      </c>
      <c r="E11" s="48">
        <v>5730</v>
      </c>
      <c r="F11" s="48"/>
    </row>
    <row r="12" spans="1:6" ht="12.75">
      <c r="A12" s="50" t="s">
        <v>3</v>
      </c>
      <c r="B12" s="48">
        <f>Razonetes!K10</f>
        <v>150000</v>
      </c>
      <c r="C12" s="48"/>
      <c r="D12" s="19" t="s">
        <v>40</v>
      </c>
      <c r="E12" s="48">
        <v>4298</v>
      </c>
      <c r="F12" s="48"/>
    </row>
    <row r="13" spans="1:6" ht="12.75">
      <c r="A13" s="50"/>
      <c r="B13" s="48"/>
      <c r="C13" s="48"/>
      <c r="D13" s="50" t="s">
        <v>19</v>
      </c>
      <c r="E13" s="48">
        <v>180000</v>
      </c>
      <c r="F13" s="48"/>
    </row>
    <row r="14" spans="1:6" ht="12.75">
      <c r="A14" s="50"/>
      <c r="B14" s="48"/>
      <c r="C14" s="48"/>
      <c r="D14" s="50" t="s">
        <v>20</v>
      </c>
      <c r="E14" s="48">
        <v>40000</v>
      </c>
      <c r="F14" s="48"/>
    </row>
    <row r="15" spans="1:6" ht="12.75">
      <c r="A15" s="49" t="s">
        <v>28</v>
      </c>
      <c r="B15" s="48"/>
      <c r="C15" s="48"/>
      <c r="F15" s="48"/>
    </row>
    <row r="16" spans="1:6" ht="12.75">
      <c r="A16" s="50" t="s">
        <v>12</v>
      </c>
      <c r="B16" s="48">
        <f>Razonetes!C10</f>
        <v>35000</v>
      </c>
      <c r="C16" s="48"/>
      <c r="F16" s="63"/>
    </row>
    <row r="17" spans="1:6" ht="12.75">
      <c r="A17" s="50" t="s">
        <v>61</v>
      </c>
      <c r="B17" s="48">
        <v>1600</v>
      </c>
      <c r="C17" s="48"/>
      <c r="D17" s="51"/>
      <c r="E17" s="63"/>
      <c r="F17" s="63"/>
    </row>
    <row r="18" spans="1:6" ht="12.75">
      <c r="A18" s="49" t="s">
        <v>29</v>
      </c>
      <c r="B18" s="48"/>
      <c r="C18" s="48"/>
      <c r="D18" s="46" t="s">
        <v>62</v>
      </c>
      <c r="E18" s="63"/>
      <c r="F18" s="47">
        <f>E20+E21</f>
        <v>60000</v>
      </c>
    </row>
    <row r="19" spans="1:6" ht="12.75">
      <c r="A19" s="50" t="s">
        <v>23</v>
      </c>
      <c r="B19" s="48">
        <v>4000</v>
      </c>
      <c r="C19" s="48"/>
      <c r="D19" s="46" t="s">
        <v>32</v>
      </c>
      <c r="E19" s="63"/>
      <c r="F19" s="48"/>
    </row>
    <row r="20" spans="1:6" ht="12.75">
      <c r="A20" s="46"/>
      <c r="B20" s="48"/>
      <c r="C20" s="47"/>
      <c r="D20" s="50" t="s">
        <v>63</v>
      </c>
      <c r="E20" s="48">
        <v>240000</v>
      </c>
      <c r="F20" s="47"/>
    </row>
    <row r="21" spans="1:6" ht="12.75">
      <c r="A21" s="76"/>
      <c r="B21" s="76"/>
      <c r="C21" s="76"/>
      <c r="D21" s="50" t="s">
        <v>64</v>
      </c>
      <c r="E21" s="48">
        <v>-180000</v>
      </c>
      <c r="F21" s="48"/>
    </row>
    <row r="22" spans="1:6" ht="12.75">
      <c r="A22" s="53" t="s">
        <v>62</v>
      </c>
      <c r="B22" s="54"/>
      <c r="C22" s="55">
        <f>B26+B27+B28</f>
        <v>66000</v>
      </c>
      <c r="D22" s="46"/>
      <c r="E22" s="48"/>
      <c r="F22" s="47"/>
    </row>
    <row r="23" spans="1:6" ht="12.75">
      <c r="A23" s="56"/>
      <c r="B23" s="54"/>
      <c r="C23" s="54"/>
      <c r="D23" s="50"/>
      <c r="E23" s="48"/>
      <c r="F23" s="48"/>
    </row>
    <row r="24" spans="1:6" ht="12.75">
      <c r="A24" s="52"/>
      <c r="B24" s="54"/>
      <c r="C24" s="54"/>
      <c r="D24" s="50"/>
      <c r="E24" s="48"/>
      <c r="F24" s="48"/>
    </row>
    <row r="25" spans="1:6" ht="12.75">
      <c r="A25" s="56" t="s">
        <v>30</v>
      </c>
      <c r="B25" s="54"/>
      <c r="C25" s="54"/>
      <c r="D25" s="46" t="s">
        <v>33</v>
      </c>
      <c r="E25" s="48"/>
      <c r="F25" s="47">
        <f>E26+E27</f>
        <v>208524.8</v>
      </c>
    </row>
    <row r="26" spans="1:6" ht="12.75">
      <c r="A26" s="50" t="s">
        <v>18</v>
      </c>
      <c r="B26" s="48">
        <v>40000</v>
      </c>
      <c r="C26" s="54"/>
      <c r="D26" s="50" t="s">
        <v>22</v>
      </c>
      <c r="E26" s="48">
        <v>94000</v>
      </c>
      <c r="F26" s="48"/>
    </row>
    <row r="27" spans="1:6" ht="12.75">
      <c r="A27" s="50" t="s">
        <v>17</v>
      </c>
      <c r="B27" s="48">
        <v>50000</v>
      </c>
      <c r="C27" s="54"/>
      <c r="D27" s="50" t="s">
        <v>31</v>
      </c>
      <c r="E27" s="48">
        <f>Razonetes!H31</f>
        <v>114524.8</v>
      </c>
      <c r="F27" s="48"/>
    </row>
    <row r="28" spans="1:6" ht="12.75">
      <c r="A28" s="50" t="s">
        <v>16</v>
      </c>
      <c r="B28" s="48">
        <v>-24000</v>
      </c>
      <c r="C28" s="48"/>
      <c r="D28" s="50"/>
      <c r="E28" s="48"/>
      <c r="F28" s="48"/>
    </row>
    <row r="29" spans="1:6" ht="12.75">
      <c r="A29" s="57"/>
      <c r="B29" s="48"/>
      <c r="C29" s="48"/>
      <c r="D29" s="50"/>
      <c r="E29" s="48"/>
      <c r="F29" s="48"/>
    </row>
    <row r="30" spans="1:6" ht="12.75">
      <c r="A30" s="19"/>
      <c r="B30" s="48"/>
      <c r="C30" s="48"/>
      <c r="D30" s="50"/>
      <c r="E30" s="48"/>
      <c r="F30" s="48"/>
    </row>
    <row r="31" spans="1:6" ht="12.75">
      <c r="A31" s="50"/>
      <c r="B31" s="48"/>
      <c r="C31" s="48"/>
      <c r="D31" s="50"/>
      <c r="E31" s="48"/>
      <c r="F31" s="48"/>
    </row>
    <row r="32" spans="1:6" ht="12.75">
      <c r="A32" s="70" t="s">
        <v>35</v>
      </c>
      <c r="B32" s="70"/>
      <c r="C32" s="58">
        <f>C6+C22</f>
        <v>766600</v>
      </c>
      <c r="D32" s="70" t="s">
        <v>36</v>
      </c>
      <c r="E32" s="70"/>
      <c r="F32" s="58">
        <f>F6+F18+F25</f>
        <v>766600</v>
      </c>
    </row>
    <row r="34" spans="5:6" ht="12.75">
      <c r="E34" s="64" t="s">
        <v>38</v>
      </c>
      <c r="F34" s="64">
        <f>C32-F32</f>
        <v>0</v>
      </c>
    </row>
    <row r="48" spans="1:6" s="2" customFormat="1" ht="12.75">
      <c r="A48" s="14"/>
      <c r="B48" s="18"/>
      <c r="C48" s="18"/>
      <c r="D48" s="14"/>
      <c r="E48" s="18"/>
      <c r="F48" s="18"/>
    </row>
  </sheetData>
  <sheetProtection/>
  <mergeCells count="7">
    <mergeCell ref="A32:B32"/>
    <mergeCell ref="D32:E32"/>
    <mergeCell ref="A5:C5"/>
    <mergeCell ref="A3:F3"/>
    <mergeCell ref="A4:F4"/>
    <mergeCell ref="D5:F5"/>
    <mergeCell ref="A21:C21"/>
  </mergeCells>
  <printOptions/>
  <pageMargins left="0.23" right="0.27" top="0.984251969" bottom="0.984251969" header="0.492125985" footer="0.492125985"/>
  <pageSetup horizontalDpi="600" verticalDpi="600" orientation="landscape" paperSize="9" scale="109" r:id="rId2"/>
  <headerFooter alignWithMargins="0">
    <oddHeader>&amp;LCARTONAGENS VISUAIS MAXX
BALANÇO PATRIMONIAL AJUSTADO</oddHeader>
    <oddFooter>&amp;LDOCENTE - ARIEVALDO ALVES DE LIMA
http://www.grupoempresarial.adm.br&amp;C&amp;P&amp;R&amp;D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Felipe Vasques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 F</dc:creator>
  <cp:keywords/>
  <dc:description/>
  <cp:lastModifiedBy>Arievaldo</cp:lastModifiedBy>
  <cp:lastPrinted>2007-11-02T15:37:53Z</cp:lastPrinted>
  <dcterms:created xsi:type="dcterms:W3CDTF">2005-05-16T18:43:54Z</dcterms:created>
  <dcterms:modified xsi:type="dcterms:W3CDTF">2016-04-14T19:28:54Z</dcterms:modified>
  <cp:category/>
  <cp:version/>
  <cp:contentType/>
  <cp:contentStatus/>
</cp:coreProperties>
</file>