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Diário" sheetId="1" r:id="rId1"/>
    <sheet name="Consolidação" sheetId="2" r:id="rId2"/>
    <sheet name="Composição" sheetId="3" r:id="rId3"/>
  </sheets>
  <definedNames/>
  <calcPr fullCalcOnLoad="1"/>
</workbook>
</file>

<file path=xl/sharedStrings.xml><?xml version="1.0" encoding="utf-8"?>
<sst xmlns="http://schemas.openxmlformats.org/spreadsheetml/2006/main" count="68" uniqueCount="35">
  <si>
    <t>Investimentos</t>
  </si>
  <si>
    <t>Rio de janeiro, Xo</t>
  </si>
  <si>
    <t>a</t>
  </si>
  <si>
    <t>Caixa Geral</t>
  </si>
  <si>
    <t>Deságio</t>
  </si>
  <si>
    <t>Valor compra de investimentos integral Gama</t>
  </si>
  <si>
    <t>Rio de janeiro, x1</t>
  </si>
  <si>
    <t xml:space="preserve">a </t>
  </si>
  <si>
    <t>Receita de Equivalencia Patrimonial</t>
  </si>
  <si>
    <t>Resultado do Exercicio</t>
  </si>
  <si>
    <t>Gastos Operacionais</t>
  </si>
  <si>
    <t>Ganho referente apuração resultados Gama</t>
  </si>
  <si>
    <t>Receitas Operacionais</t>
  </si>
  <si>
    <t>Apuração do Resultado</t>
  </si>
  <si>
    <t>Apropriação das Receitas</t>
  </si>
  <si>
    <t>Apropriação dos Gastos</t>
  </si>
  <si>
    <t>Grupos</t>
  </si>
  <si>
    <t>Hermes</t>
  </si>
  <si>
    <t>ADM</t>
  </si>
  <si>
    <t>Ativo circulante</t>
  </si>
  <si>
    <t>Não Circulante</t>
  </si>
  <si>
    <t>Imobilizado</t>
  </si>
  <si>
    <t>Total das aplicações de recursos</t>
  </si>
  <si>
    <t>Passivo Circulante</t>
  </si>
  <si>
    <t>Exigível LP</t>
  </si>
  <si>
    <t>Capital Social</t>
  </si>
  <si>
    <t>Reservas de Lucros</t>
  </si>
  <si>
    <t>Total das origens de recursos</t>
  </si>
  <si>
    <t>Equivalencia Patrimonial</t>
  </si>
  <si>
    <t>Intangivel</t>
  </si>
  <si>
    <t>soma</t>
  </si>
  <si>
    <t>comuns</t>
  </si>
  <si>
    <t>Integral</t>
  </si>
  <si>
    <t>deságio</t>
  </si>
  <si>
    <t>Aquisição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</si>
</sst>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42">
    <font>
      <sz val="10"/>
      <name val="Arial"/>
      <family val="0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2060"/>
      <name val="Calibri"/>
      <family val="2"/>
    </font>
    <font>
      <sz val="10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16" borderId="10" xfId="0" applyFont="1" applyFill="1" applyBorder="1" applyAlignment="1">
      <alignment/>
    </xf>
    <xf numFmtId="4" fontId="0" fillId="16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16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9" fillId="0" borderId="10" xfId="0" applyFont="1" applyBorder="1" applyAlignment="1">
      <alignment vertical="top" wrapText="1"/>
    </xf>
    <xf numFmtId="4" fontId="39" fillId="0" borderId="10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4" fontId="40" fillId="0" borderId="10" xfId="0" applyNumberFormat="1" applyFont="1" applyBorder="1" applyAlignment="1">
      <alignment horizontal="righ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top" wrapText="1"/>
    </xf>
    <xf numFmtId="4" fontId="41" fillId="0" borderId="10" xfId="0" applyNumberFormat="1" applyFont="1" applyBorder="1" applyAlignment="1">
      <alignment horizontal="right" vertical="top" wrapText="1"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39" fillId="2" borderId="10" xfId="0" applyFont="1" applyFill="1" applyBorder="1" applyAlignment="1">
      <alignment horizontal="center" vertical="top" wrapText="1"/>
    </xf>
    <xf numFmtId="0" fontId="39" fillId="2" borderId="10" xfId="0" applyFont="1" applyFill="1" applyBorder="1" applyAlignment="1">
      <alignment vertical="top" wrapText="1"/>
    </xf>
    <xf numFmtId="4" fontId="39" fillId="2" borderId="10" xfId="0" applyNumberFormat="1" applyFont="1" applyFill="1" applyBorder="1" applyAlignment="1">
      <alignment horizontal="right" vertical="top" wrapText="1"/>
    </xf>
    <xf numFmtId="0" fontId="39" fillId="2" borderId="10" xfId="0" applyFont="1" applyFill="1" applyBorder="1" applyAlignment="1">
      <alignment horizontal="right" vertical="top" wrapText="1"/>
    </xf>
    <xf numFmtId="0" fontId="41" fillId="2" borderId="10" xfId="0" applyFont="1" applyFill="1" applyBorder="1" applyAlignment="1">
      <alignment vertical="top" wrapText="1"/>
    </xf>
    <xf numFmtId="4" fontId="41" fillId="2" borderId="10" xfId="0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/>
    </xf>
    <xf numFmtId="0" fontId="40" fillId="2" borderId="10" xfId="0" applyFont="1" applyFill="1" applyBorder="1" applyAlignment="1">
      <alignment vertical="top" wrapText="1"/>
    </xf>
    <xf numFmtId="4" fontId="40" fillId="2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28575</xdr:rowOff>
    </xdr:from>
    <xdr:to>
      <xdr:col>4</xdr:col>
      <xdr:colOff>47625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4114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5</xdr:col>
      <xdr:colOff>666750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28575</xdr:rowOff>
    </xdr:from>
    <xdr:to>
      <xdr:col>3</xdr:col>
      <xdr:colOff>47625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3505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43"/>
  <sheetViews>
    <sheetView workbookViewId="0" topLeftCell="B4">
      <selection activeCell="H38" sqref="H38"/>
    </sheetView>
  </sheetViews>
  <sheetFormatPr defaultColWidth="9.140625" defaultRowHeight="12.75"/>
  <cols>
    <col min="1" max="1" width="4.7109375" style="0" customWidth="1"/>
    <col min="2" max="2" width="38.8515625" style="0" customWidth="1"/>
  </cols>
  <sheetData>
    <row r="7" spans="1:4" ht="12.75">
      <c r="A7" s="1"/>
      <c r="B7" s="6" t="s">
        <v>1</v>
      </c>
      <c r="C7" s="6"/>
      <c r="D7" s="6"/>
    </row>
    <row r="8" spans="1:4" ht="12.75">
      <c r="A8" s="1"/>
      <c r="B8" s="6" t="s">
        <v>0</v>
      </c>
      <c r="C8" s="6"/>
      <c r="D8" s="7">
        <v>42500</v>
      </c>
    </row>
    <row r="9" spans="1:4" ht="12.75">
      <c r="A9" s="1" t="s">
        <v>2</v>
      </c>
      <c r="B9" s="6" t="s">
        <v>3</v>
      </c>
      <c r="C9" s="7">
        <v>40000</v>
      </c>
      <c r="D9" s="6"/>
    </row>
    <row r="10" spans="1:4" ht="12.75">
      <c r="A10" s="1" t="s">
        <v>2</v>
      </c>
      <c r="B10" s="6" t="s">
        <v>4</v>
      </c>
      <c r="C10" s="7">
        <v>2500</v>
      </c>
      <c r="D10" s="7">
        <v>42500</v>
      </c>
    </row>
    <row r="11" spans="1:4" ht="12.75">
      <c r="A11" s="1"/>
      <c r="B11" s="6" t="s">
        <v>5</v>
      </c>
      <c r="C11" s="6"/>
      <c r="D11" s="6"/>
    </row>
    <row r="12" spans="1:4" ht="12.75">
      <c r="A12" s="1"/>
      <c r="B12" s="6"/>
      <c r="C12" s="6"/>
      <c r="D12" s="6"/>
    </row>
    <row r="13" spans="1:4" ht="12.75">
      <c r="A13" s="1"/>
      <c r="B13" s="6" t="s">
        <v>6</v>
      </c>
      <c r="C13" s="6"/>
      <c r="D13" s="6"/>
    </row>
    <row r="14" spans="1:4" ht="12.75">
      <c r="A14" s="1"/>
      <c r="B14" s="6" t="s">
        <v>0</v>
      </c>
      <c r="C14" s="6"/>
      <c r="D14" s="6"/>
    </row>
    <row r="15" spans="1:4" ht="12.75">
      <c r="A15" s="1" t="s">
        <v>7</v>
      </c>
      <c r="B15" s="6" t="s">
        <v>8</v>
      </c>
      <c r="C15" s="6"/>
      <c r="D15" s="7">
        <v>5500</v>
      </c>
    </row>
    <row r="16" spans="1:4" ht="12.75">
      <c r="A16" s="1"/>
      <c r="B16" s="6" t="s">
        <v>11</v>
      </c>
      <c r="C16" s="6"/>
      <c r="D16" s="6"/>
    </row>
    <row r="17" spans="1:4" ht="12.75">
      <c r="A17" s="1"/>
      <c r="B17" s="6"/>
      <c r="C17" s="6"/>
      <c r="D17" s="6"/>
    </row>
    <row r="18" spans="1:4" ht="12.75">
      <c r="A18" s="1"/>
      <c r="B18" s="6" t="s">
        <v>3</v>
      </c>
      <c r="C18" s="6"/>
      <c r="D18" s="6"/>
    </row>
    <row r="19" spans="1:4" ht="12.75">
      <c r="A19" s="1" t="s">
        <v>2</v>
      </c>
      <c r="B19" s="6" t="s">
        <v>12</v>
      </c>
      <c r="C19" s="6"/>
      <c r="D19" s="7">
        <v>53000</v>
      </c>
    </row>
    <row r="20" spans="1:4" ht="12.75">
      <c r="A20" s="1"/>
      <c r="B20" s="6" t="s">
        <v>14</v>
      </c>
      <c r="C20" s="6"/>
      <c r="D20" s="6"/>
    </row>
    <row r="21" spans="1:4" ht="12.75">
      <c r="A21" s="1"/>
      <c r="B21" s="6"/>
      <c r="C21" s="6"/>
      <c r="D21" s="6"/>
    </row>
    <row r="22" spans="1:4" ht="12.75">
      <c r="A22" s="1"/>
      <c r="B22" s="6" t="s">
        <v>10</v>
      </c>
      <c r="C22" s="6"/>
      <c r="D22" s="6"/>
    </row>
    <row r="23" spans="1:4" ht="12.75">
      <c r="A23" s="1" t="s">
        <v>2</v>
      </c>
      <c r="B23" s="6" t="s">
        <v>3</v>
      </c>
      <c r="C23" s="6"/>
      <c r="D23" s="7">
        <v>38000</v>
      </c>
    </row>
    <row r="24" spans="1:4" ht="12.75">
      <c r="A24" s="1"/>
      <c r="B24" s="6" t="s">
        <v>15</v>
      </c>
      <c r="C24" s="6"/>
      <c r="D24" s="6"/>
    </row>
    <row r="25" spans="1:4" ht="12.75">
      <c r="A25" s="1"/>
      <c r="B25" s="6"/>
      <c r="C25" s="6"/>
      <c r="D25" s="6"/>
    </row>
    <row r="26" spans="1:4" ht="12.75">
      <c r="A26" s="1"/>
      <c r="B26" s="6" t="s">
        <v>12</v>
      </c>
      <c r="C26" s="7">
        <v>53000</v>
      </c>
      <c r="D26" s="6"/>
    </row>
    <row r="27" spans="1:4" ht="12.75">
      <c r="A27" s="1"/>
      <c r="B27" s="6" t="s">
        <v>8</v>
      </c>
      <c r="C27" s="7">
        <v>5500</v>
      </c>
      <c r="D27" s="6"/>
    </row>
    <row r="28" spans="1:4" ht="12.75">
      <c r="A28" s="1" t="s">
        <v>2</v>
      </c>
      <c r="B28" s="6" t="s">
        <v>9</v>
      </c>
      <c r="C28" s="6"/>
      <c r="D28" s="7">
        <v>58500</v>
      </c>
    </row>
    <row r="29" spans="1:4" ht="12.75">
      <c r="A29" s="1"/>
      <c r="B29" s="6" t="s">
        <v>13</v>
      </c>
      <c r="C29" s="6"/>
      <c r="D29" s="6"/>
    </row>
    <row r="30" spans="1:4" ht="12.75">
      <c r="A30" s="1"/>
      <c r="B30" s="6"/>
      <c r="C30" s="6"/>
      <c r="D30" s="6"/>
    </row>
    <row r="31" spans="1:4" ht="12.75">
      <c r="A31" s="1"/>
      <c r="B31" s="6" t="s">
        <v>9</v>
      </c>
      <c r="C31" s="6"/>
      <c r="D31" s="6"/>
    </row>
    <row r="32" spans="1:4" ht="12.75">
      <c r="A32" s="1" t="s">
        <v>2</v>
      </c>
      <c r="B32" s="6" t="s">
        <v>10</v>
      </c>
      <c r="C32" s="6"/>
      <c r="D32" s="7">
        <v>38000</v>
      </c>
    </row>
    <row r="33" spans="1:4" ht="13.5" thickBot="1">
      <c r="A33" s="1"/>
      <c r="B33" s="9"/>
      <c r="C33" s="9"/>
      <c r="D33" s="9"/>
    </row>
    <row r="34" spans="1:4" ht="12.75">
      <c r="A34" s="2"/>
      <c r="B34" s="11"/>
      <c r="C34" s="12"/>
      <c r="D34" s="13"/>
    </row>
    <row r="35" spans="1:4" ht="12.75">
      <c r="A35" s="2"/>
      <c r="B35" s="14"/>
      <c r="C35" s="8"/>
      <c r="D35" s="15"/>
    </row>
    <row r="36" spans="2:4" ht="13.5" thickBot="1">
      <c r="B36" s="16"/>
      <c r="C36" s="17"/>
      <c r="D36" s="18"/>
    </row>
    <row r="37" spans="2:4" ht="12.75">
      <c r="B37" s="10" t="s">
        <v>3</v>
      </c>
      <c r="C37" s="10"/>
      <c r="D37" s="10"/>
    </row>
    <row r="38" spans="2:4" ht="12.75">
      <c r="B38" s="4" t="s">
        <v>12</v>
      </c>
      <c r="C38" s="4"/>
      <c r="D38" s="5">
        <v>22000</v>
      </c>
    </row>
    <row r="39" spans="2:4" ht="12.75">
      <c r="B39" s="4" t="s">
        <v>14</v>
      </c>
      <c r="C39" s="4"/>
      <c r="D39" s="4"/>
    </row>
    <row r="40" spans="2:4" ht="12.75">
      <c r="B40" s="4"/>
      <c r="C40" s="4"/>
      <c r="D40" s="4"/>
    </row>
    <row r="41" spans="2:4" ht="12.75">
      <c r="B41" s="4" t="s">
        <v>10</v>
      </c>
      <c r="C41" s="4"/>
      <c r="D41" s="4"/>
    </row>
    <row r="42" spans="2:4" ht="12.75">
      <c r="B42" s="4" t="s">
        <v>3</v>
      </c>
      <c r="C42" s="4"/>
      <c r="D42" s="5">
        <v>16500</v>
      </c>
    </row>
    <row r="43" spans="2:4" ht="12.75">
      <c r="B43" s="4" t="s">
        <v>15</v>
      </c>
      <c r="C43" s="4"/>
      <c r="D43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0" r:id="rId2"/>
  <headerFooter alignWithMargins="0">
    <oddHeader>&amp;LBRINQUEDOS INFANTIS HERMES&amp;RPAPEL DE TRABALHO
REGISTROS CONTABEIS Xo E x1</oddHeader>
    <oddFooter>&amp;LDocente - Arievaldo Alves de Lima&amp;C&amp;P&amp;R&amp;D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35"/>
  <sheetViews>
    <sheetView workbookViewId="0" topLeftCell="A1">
      <selection activeCell="A7" sqref="A7:C23"/>
    </sheetView>
  </sheetViews>
  <sheetFormatPr defaultColWidth="9.140625" defaultRowHeight="12.75"/>
  <cols>
    <col min="1" max="1" width="30.140625" style="0" customWidth="1"/>
    <col min="2" max="2" width="11.28125" style="0" customWidth="1"/>
    <col min="3" max="4" width="11.7109375" style="0" customWidth="1"/>
    <col min="5" max="5" width="9.57421875" style="0" customWidth="1"/>
    <col min="6" max="6" width="11.140625" style="0" customWidth="1"/>
  </cols>
  <sheetData>
    <row r="7" spans="1:6" ht="12.75">
      <c r="A7" s="25" t="s">
        <v>16</v>
      </c>
      <c r="B7" s="25" t="s">
        <v>17</v>
      </c>
      <c r="C7" s="25" t="s">
        <v>18</v>
      </c>
      <c r="D7" s="26" t="s">
        <v>30</v>
      </c>
      <c r="E7" s="26" t="s">
        <v>31</v>
      </c>
      <c r="F7" s="26" t="s">
        <v>32</v>
      </c>
    </row>
    <row r="8" spans="1:6" ht="12.75">
      <c r="A8" s="19" t="s">
        <v>19</v>
      </c>
      <c r="B8" s="20">
        <f>55000-Diário!C9-Diário!D23+Diário!D19</f>
        <v>30000</v>
      </c>
      <c r="C8" s="20">
        <f>30000+Diário!D38-Diário!D42</f>
        <v>35500</v>
      </c>
      <c r="D8" s="27">
        <f>SUM(B8:C8)</f>
        <v>65500</v>
      </c>
      <c r="E8" s="28"/>
      <c r="F8" s="27">
        <f>SUM(D8:E8)</f>
        <v>65500</v>
      </c>
    </row>
    <row r="9" spans="1:6" ht="12.75">
      <c r="A9" s="19"/>
      <c r="B9" s="21"/>
      <c r="C9" s="21"/>
      <c r="D9" s="27">
        <f aca="true" t="shared" si="0" ref="D9:D23">SUM(B9:C9)</f>
        <v>0</v>
      </c>
      <c r="E9" s="28"/>
      <c r="F9" s="27">
        <f aca="true" t="shared" si="1" ref="F9:F23">SUM(D9:E9)</f>
        <v>0</v>
      </c>
    </row>
    <row r="10" spans="1:6" ht="12.75">
      <c r="A10" s="19" t="s">
        <v>20</v>
      </c>
      <c r="B10" s="21"/>
      <c r="C10" s="21"/>
      <c r="D10" s="27">
        <f t="shared" si="0"/>
        <v>0</v>
      </c>
      <c r="E10" s="28"/>
      <c r="F10" s="27">
        <f t="shared" si="1"/>
        <v>0</v>
      </c>
    </row>
    <row r="11" spans="1:6" ht="12.75">
      <c r="A11" s="19" t="s">
        <v>0</v>
      </c>
      <c r="B11" s="20">
        <f>5000+Diário!D8+Diário!D15</f>
        <v>53000</v>
      </c>
      <c r="C11" s="20">
        <v>15000</v>
      </c>
      <c r="D11" s="27">
        <f t="shared" si="0"/>
        <v>68000</v>
      </c>
      <c r="E11" s="29">
        <v>-48000</v>
      </c>
      <c r="F11" s="27">
        <f t="shared" si="1"/>
        <v>20000</v>
      </c>
    </row>
    <row r="12" spans="1:6" ht="12.75">
      <c r="A12" s="19" t="s">
        <v>29</v>
      </c>
      <c r="B12" s="20">
        <f>-Diário!C10</f>
        <v>-2500</v>
      </c>
      <c r="C12" s="20"/>
      <c r="D12" s="27">
        <f t="shared" si="0"/>
        <v>-2500</v>
      </c>
      <c r="E12" s="28"/>
      <c r="F12" s="27">
        <f t="shared" si="1"/>
        <v>-2500</v>
      </c>
    </row>
    <row r="13" spans="1:6" ht="12.75">
      <c r="A13" s="19" t="s">
        <v>21</v>
      </c>
      <c r="B13" s="20">
        <v>40000</v>
      </c>
      <c r="C13" s="20">
        <v>30000</v>
      </c>
      <c r="D13" s="27">
        <f t="shared" si="0"/>
        <v>70000</v>
      </c>
      <c r="E13" s="28"/>
      <c r="F13" s="27">
        <f t="shared" si="1"/>
        <v>70000</v>
      </c>
    </row>
    <row r="14" spans="1:6" ht="20.25" customHeight="1">
      <c r="A14" s="32" t="s">
        <v>22</v>
      </c>
      <c r="B14" s="33">
        <f>SUM(B8:B13)</f>
        <v>120500</v>
      </c>
      <c r="C14" s="33">
        <f>SUM(C8:C13)</f>
        <v>80500</v>
      </c>
      <c r="D14" s="30">
        <f t="shared" si="0"/>
        <v>201000</v>
      </c>
      <c r="E14" s="31"/>
      <c r="F14" s="30">
        <f t="shared" si="1"/>
        <v>201000</v>
      </c>
    </row>
    <row r="15" spans="1:6" ht="12.75">
      <c r="A15" s="19"/>
      <c r="B15" s="21"/>
      <c r="C15" s="21"/>
      <c r="D15" s="27">
        <f t="shared" si="0"/>
        <v>0</v>
      </c>
      <c r="E15" s="28"/>
      <c r="F15" s="27">
        <f t="shared" si="1"/>
        <v>0</v>
      </c>
    </row>
    <row r="16" spans="1:6" ht="12.75">
      <c r="A16" s="19" t="s">
        <v>23</v>
      </c>
      <c r="B16" s="20">
        <v>40000</v>
      </c>
      <c r="C16" s="20">
        <v>17500</v>
      </c>
      <c r="D16" s="27">
        <f t="shared" si="0"/>
        <v>57500</v>
      </c>
      <c r="E16" s="28"/>
      <c r="F16" s="27">
        <f t="shared" si="1"/>
        <v>57500</v>
      </c>
    </row>
    <row r="17" spans="1:6" ht="12.75">
      <c r="A17" s="19"/>
      <c r="B17" s="21"/>
      <c r="C17" s="21"/>
      <c r="D17" s="27">
        <f t="shared" si="0"/>
        <v>0</v>
      </c>
      <c r="E17" s="28"/>
      <c r="F17" s="27">
        <f t="shared" si="1"/>
        <v>0</v>
      </c>
    </row>
    <row r="18" spans="1:6" ht="12.75">
      <c r="A18" s="19" t="s">
        <v>20</v>
      </c>
      <c r="B18" s="21"/>
      <c r="C18" s="21"/>
      <c r="D18" s="27">
        <f t="shared" si="0"/>
        <v>0</v>
      </c>
      <c r="E18" s="28"/>
      <c r="F18" s="27">
        <f t="shared" si="1"/>
        <v>0</v>
      </c>
    </row>
    <row r="19" spans="1:6" ht="12.75">
      <c r="A19" s="19" t="s">
        <v>24</v>
      </c>
      <c r="B19" s="21"/>
      <c r="C19" s="20">
        <v>15000</v>
      </c>
      <c r="D19" s="27">
        <f t="shared" si="0"/>
        <v>15000</v>
      </c>
      <c r="E19" s="28"/>
      <c r="F19" s="27">
        <f t="shared" si="1"/>
        <v>15000</v>
      </c>
    </row>
    <row r="20" spans="1:6" ht="12.75">
      <c r="A20" s="19" t="s">
        <v>25</v>
      </c>
      <c r="B20" s="20">
        <v>45000</v>
      </c>
      <c r="C20" s="20">
        <v>30000</v>
      </c>
      <c r="D20" s="27">
        <f t="shared" si="0"/>
        <v>75000</v>
      </c>
      <c r="E20" s="27">
        <v>-30000</v>
      </c>
      <c r="F20" s="27">
        <f t="shared" si="1"/>
        <v>45000</v>
      </c>
    </row>
    <row r="21" spans="1:6" ht="12.75">
      <c r="A21" s="19" t="s">
        <v>26</v>
      </c>
      <c r="B21" s="20">
        <f>15000+Diário!C26-Diário!D32</f>
        <v>30000</v>
      </c>
      <c r="C21" s="20">
        <f>12500+Diário!D38-Diário!D42</f>
        <v>18000</v>
      </c>
      <c r="D21" s="27">
        <f t="shared" si="0"/>
        <v>48000</v>
      </c>
      <c r="E21" s="27">
        <v>-18000</v>
      </c>
      <c r="F21" s="27">
        <f t="shared" si="1"/>
        <v>30000</v>
      </c>
    </row>
    <row r="22" spans="1:6" ht="12.75">
      <c r="A22" s="24" t="s">
        <v>28</v>
      </c>
      <c r="B22" s="27">
        <f>Diário!C27</f>
        <v>5500</v>
      </c>
      <c r="C22" s="28"/>
      <c r="D22" s="27">
        <f t="shared" si="0"/>
        <v>5500</v>
      </c>
      <c r="E22" s="28"/>
      <c r="F22" s="27">
        <f t="shared" si="1"/>
        <v>5500</v>
      </c>
    </row>
    <row r="23" spans="1:6" ht="18.75" customHeight="1">
      <c r="A23" s="22" t="s">
        <v>27</v>
      </c>
      <c r="B23" s="23">
        <f>SUM(B16:B22)</f>
        <v>120500</v>
      </c>
      <c r="C23" s="23">
        <f>SUM(C16:C22)</f>
        <v>80500</v>
      </c>
      <c r="D23" s="34">
        <f t="shared" si="0"/>
        <v>201000</v>
      </c>
      <c r="E23" s="35"/>
      <c r="F23" s="34">
        <f t="shared" si="1"/>
        <v>201000</v>
      </c>
    </row>
    <row r="24" spans="1:3" ht="12.75">
      <c r="A24" s="2"/>
      <c r="B24" s="2"/>
      <c r="C24" s="2"/>
    </row>
    <row r="25" spans="1:3" ht="12.75">
      <c r="A25" s="2"/>
      <c r="B25" s="2"/>
      <c r="C25" s="3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3"/>
      <c r="C28" s="2"/>
    </row>
    <row r="29" spans="1:3" ht="12.75">
      <c r="A29" s="2"/>
      <c r="B29" s="3"/>
      <c r="C29" s="2"/>
    </row>
    <row r="30" spans="1:3" ht="12.75">
      <c r="A30" s="2"/>
      <c r="B30" s="2"/>
      <c r="C30" s="3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3"/>
    </row>
    <row r="35" spans="1:3" ht="12.75">
      <c r="A35" s="2"/>
      <c r="B35" s="2"/>
      <c r="C35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20" r:id="rId2"/>
  <headerFooter alignWithMargins="0">
    <oddHeader>&amp;LBRINQUEDOS INFANTIS HERMES&amp;RPAPEL DE TRABALHO 2
BALANÇOS CONSOLIDADOS</oddHeader>
    <oddFooter>&amp;LDocente - Arievaldo Alves de Lima&amp;C&amp;P&amp;R&amp;D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24"/>
  <sheetViews>
    <sheetView tabSelected="1" workbookViewId="0" topLeftCell="B4">
      <selection activeCell="E27" sqref="E27"/>
    </sheetView>
  </sheetViews>
  <sheetFormatPr defaultColWidth="9.140625" defaultRowHeight="12.75"/>
  <cols>
    <col min="1" max="1" width="4.7109375" style="0" customWidth="1"/>
    <col min="2" max="2" width="38.8515625" style="0" customWidth="1"/>
  </cols>
  <sheetData>
    <row r="7" spans="2:3" ht="12.75">
      <c r="B7" s="36" t="s">
        <v>16</v>
      </c>
      <c r="C7" s="36" t="s">
        <v>18</v>
      </c>
    </row>
    <row r="8" spans="2:3" ht="12.75">
      <c r="B8" s="37" t="s">
        <v>19</v>
      </c>
      <c r="C8" s="38">
        <f>Consolidação!C8</f>
        <v>35500</v>
      </c>
    </row>
    <row r="9" spans="2:3" ht="12.75">
      <c r="B9" s="37"/>
      <c r="C9" s="39"/>
    </row>
    <row r="10" spans="2:3" ht="12.75">
      <c r="B10" s="37" t="s">
        <v>20</v>
      </c>
      <c r="C10" s="39"/>
    </row>
    <row r="11" spans="2:3" ht="12.75">
      <c r="B11" s="37" t="s">
        <v>0</v>
      </c>
      <c r="C11" s="38">
        <v>15000</v>
      </c>
    </row>
    <row r="12" spans="2:3" ht="12.75">
      <c r="B12" s="37" t="s">
        <v>29</v>
      </c>
      <c r="C12" s="38"/>
    </row>
    <row r="13" spans="2:3" ht="12.75">
      <c r="B13" s="37" t="s">
        <v>21</v>
      </c>
      <c r="C13" s="38">
        <v>30000</v>
      </c>
    </row>
    <row r="14" spans="2:3" ht="12.75">
      <c r="B14" s="37" t="s">
        <v>33</v>
      </c>
      <c r="C14" s="38">
        <f>Diário!C10*-1</f>
        <v>-2500</v>
      </c>
    </row>
    <row r="15" spans="2:3" ht="12.75">
      <c r="B15" s="40" t="s">
        <v>22</v>
      </c>
      <c r="C15" s="41">
        <f>SUM(C8:C14)</f>
        <v>78000</v>
      </c>
    </row>
    <row r="16" spans="2:3" ht="12.75">
      <c r="B16" s="37"/>
      <c r="C16" s="39"/>
    </row>
    <row r="17" spans="2:3" ht="12.75">
      <c r="B17" s="37" t="s">
        <v>23</v>
      </c>
      <c r="C17" s="38">
        <v>17500</v>
      </c>
    </row>
    <row r="18" spans="2:3" ht="12.75">
      <c r="B18" s="37"/>
      <c r="C18" s="39"/>
    </row>
    <row r="19" spans="2:3" ht="12.75">
      <c r="B19" s="37" t="s">
        <v>20</v>
      </c>
      <c r="C19" s="39"/>
    </row>
    <row r="20" spans="2:3" ht="12.75">
      <c r="B20" s="37" t="s">
        <v>24</v>
      </c>
      <c r="C20" s="38">
        <v>15000</v>
      </c>
    </row>
    <row r="21" spans="2:3" ht="12.75">
      <c r="B21" s="37" t="s">
        <v>28</v>
      </c>
      <c r="C21" s="38">
        <f>Diário!D15</f>
        <v>5500</v>
      </c>
    </row>
    <row r="22" spans="2:3" ht="12.75">
      <c r="B22" s="37" t="s">
        <v>34</v>
      </c>
      <c r="C22" s="38">
        <f>Diário!C9</f>
        <v>40000</v>
      </c>
    </row>
    <row r="23" spans="2:3" ht="12.75">
      <c r="B23" s="37"/>
      <c r="C23" s="42"/>
    </row>
    <row r="24" spans="2:3" ht="12.75">
      <c r="B24" s="43" t="s">
        <v>27</v>
      </c>
      <c r="C24" s="44">
        <f>SUM(C17:C23)</f>
        <v>78000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&amp;LBRINQUEDOS INFANTIS HERMES&amp;RPAPEL DE TRABALHO
REGISTROS CONTABEIS Xo E x1</oddHeader>
    <oddFooter>&amp;LDocente - Arievaldo Alves de Lima&amp;C&amp;P&amp;R&amp;D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Prof. 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Lima</dc:creator>
  <cp:keywords/>
  <dc:description/>
  <cp:lastModifiedBy>Arievaldo Alves de Lima</cp:lastModifiedBy>
  <cp:lastPrinted>2009-11-20T15:13:02Z</cp:lastPrinted>
  <dcterms:created xsi:type="dcterms:W3CDTF">2008-04-03T12:31:33Z</dcterms:created>
  <dcterms:modified xsi:type="dcterms:W3CDTF">2009-11-20T15:13:19Z</dcterms:modified>
  <cp:category/>
  <cp:version/>
  <cp:contentType/>
  <cp:contentStatus/>
</cp:coreProperties>
</file>